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 activeTab="1"/>
  </bookViews>
  <sheets>
    <sheet name="Справочная информация" sheetId="1" r:id="rId1"/>
    <sheet name="Для заполнения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2" l="1"/>
  <c r="F46" i="2"/>
  <c r="F29" i="2"/>
  <c r="F19" i="2"/>
  <c r="F18" i="2"/>
  <c r="F17" i="2"/>
  <c r="F16" i="2"/>
  <c r="F15" i="2"/>
  <c r="F14" i="2"/>
  <c r="F52" i="2"/>
  <c r="F51" i="2"/>
  <c r="F47" i="2"/>
  <c r="F45" i="2"/>
  <c r="F44" i="2"/>
  <c r="F43" i="2"/>
  <c r="F42" i="2"/>
  <c r="F39" i="2"/>
  <c r="F38" i="2"/>
  <c r="F40" i="2"/>
  <c r="F36" i="2"/>
  <c r="F35" i="2"/>
  <c r="F34" i="2"/>
  <c r="F33" i="2"/>
  <c r="F28" i="2"/>
  <c r="F27" i="2"/>
  <c r="F26" i="2"/>
  <c r="F24" i="2"/>
  <c r="F23" i="2"/>
  <c r="F22" i="2"/>
  <c r="F20" i="2"/>
  <c r="F13" i="2"/>
  <c r="F12" i="2"/>
  <c r="F6" i="2"/>
  <c r="F9" i="2"/>
  <c r="F10" i="2"/>
  <c r="F8" i="2"/>
  <c r="F41" i="2" l="1"/>
  <c r="F53" i="2"/>
  <c r="F37" i="2"/>
  <c r="F32" i="2"/>
  <c r="F25" i="2"/>
  <c r="F21" i="2"/>
  <c r="F11" i="2"/>
  <c r="F7" i="2"/>
  <c r="F48" i="2" l="1"/>
  <c r="F30" i="2"/>
  <c r="F54" i="2" l="1"/>
</calcChain>
</file>

<file path=xl/sharedStrings.xml><?xml version="1.0" encoding="utf-8"?>
<sst xmlns="http://schemas.openxmlformats.org/spreadsheetml/2006/main" count="409" uniqueCount="170">
  <si>
    <t>№ п/п</t>
  </si>
  <si>
    <t>Наименование критериев и индикаторов оценки качества образования</t>
  </si>
  <si>
    <t>Весовые значения индикаторов оценки качества образования (баллов)</t>
  </si>
  <si>
    <t>Формула расчета значений индикаторов</t>
  </si>
  <si>
    <t>Минимальный риск (Vmax) (высокое качество образования)</t>
  </si>
  <si>
    <t>Максимальный риск (Vmin) (низкое качество образования)</t>
  </si>
  <si>
    <t>Критерий I. Уровень образовательных результатов обучающихся</t>
  </si>
  <si>
    <t>1.</t>
  </si>
  <si>
    <t>Отсутствие у ОО признаков необъективности по результатам региональных и федеральных мониторингов по оценке качества образования, ОГЭ</t>
  </si>
  <si>
    <t>В ОО отсутствуют признаки необъективности по результатам региональных и федеральных мониторингов по оценки качества образования, ОГЭ</t>
  </si>
  <si>
    <t>да</t>
  </si>
  <si>
    <t>нет</t>
  </si>
  <si>
    <t>2.</t>
  </si>
  <si>
    <t>Результативность участия ОО в региональных и заключительных этапах  Всероссийских соревнований (игр) школьников: «Президентские состязания», «Президентские спортивные игры» (учитываются по одному из оснований):</t>
  </si>
  <si>
    <t>всероссийский этап</t>
  </si>
  <si>
    <t>Документ о признании победителем всероссийского этапа Всероссийских соревнований (игр) школьников: «Президентские состязания», «Президентские спортивные игры»</t>
  </si>
  <si>
    <t>региональный этап</t>
  </si>
  <si>
    <t>Документ о признании победителем регионального этапа Всероссийских соревнований (игр) школьников: «Президентские состязания», «Президентские спортивные игры»</t>
  </si>
  <si>
    <t>муниципальный этап</t>
  </si>
  <si>
    <t>Документ о признании победителем муниципального  этапа Всероссийских соревнований (игр) школьников: «Президентские состязания», «Президентские спортивные игры»</t>
  </si>
  <si>
    <t>3.</t>
  </si>
  <si>
    <t>Результативность участия в областной круглогодичной спартакиаде среди учащихся ОО (учитывается по одному из оснований):</t>
  </si>
  <si>
    <t>Документ о признании победителем, призером регионального  этапа областной спартакиады среди учащихся ОО</t>
  </si>
  <si>
    <t xml:space="preserve">Документ о признании победителем, призером муниципального  этапа областной спартакиады среди учащихся ОО </t>
  </si>
  <si>
    <t>4.</t>
  </si>
  <si>
    <t>Доля обучающихся, охваченных дополнительными общеобразовательными программами технической и естественно-научной направленности, от общего количества обучающихся ОО</t>
  </si>
  <si>
    <t>5.</t>
  </si>
  <si>
    <t>Доля выпускников 11-х классов, прошедших ГИА в форме ЕГЭ не менее чем по трём предметам и набравших не менее 250 баллов  по трём лучшим результатам ЕГЭ, в общей численности выпускников 11-х классов, прошедших ГИА в форме ЕГЭ не менее чем по трём предметам</t>
  </si>
  <si>
    <t>6.</t>
  </si>
  <si>
    <t>Доля выпускников 11-х классов , получивших медаль «За особые успехи в учении», набравших по результатам ЕГЭ результат, соответствующий высокому уровню знаний (балл ТБ2 по методологии Рособранадзора, распоряжение от 16.07.2019 №1122-10) по всем сдаваемым предметам в форме ЕГЭ, в общей численности выпускников 11-х классов, получивших медаль «За особые успехи в учении» ОО</t>
  </si>
  <si>
    <t>7.</t>
  </si>
  <si>
    <t>Доля учащихся 9-11 классов , ставших победителями и призерами регионального этапа Всероссийской олимпиады школьников, от общего количества учащихся 9-11 классов ОО</t>
  </si>
  <si>
    <t>8.</t>
  </si>
  <si>
    <r>
      <t xml:space="preserve">Доля победителей и призеров (лауреатов, дипломантов)   </t>
    </r>
    <r>
      <rPr>
        <sz val="11"/>
        <color rgb="FF000000"/>
        <rFont val="Times New Roman"/>
        <family val="1"/>
        <charset val="204"/>
      </rPr>
      <t xml:space="preserve">принявших   участие в олимпиадах и конкурсах различного уровня (по перечню олимпиад и иных интеллектуальных </t>
    </r>
    <r>
      <rPr>
        <sz val="11"/>
        <color theme="1"/>
        <rFont val="Times New Roman"/>
        <family val="1"/>
        <charset val="204"/>
      </rPr>
      <t>и (или) творческих конкурсов, мероприятий, направленных на развитие интеллектуальных и творческих способностей, способностей к занятиям физической культурой и спортом, интереса к научной (научно-исследовательской), инженерно-технической, изобретательской, творческой, физкультурно-спортивной деятельности, а также на пропаганду научных знаний, творческих и спортивных достижений, утвержденному Министерством просвещения Российской Федерации), от общего количества обучающихся ОО</t>
    </r>
  </si>
  <si>
    <t>9.</t>
  </si>
  <si>
    <t>Результативность участия ОО во всероссийских профессиональных конкурсах «Учитель года», «Учитель-дефектолог года», «Учитель будущего», «Учитель здоровья России», «Педагогический дебют», «Директор школы», «Психолог года», «Лидер в образовании», «Лидеры России», Лидер региона. Будь в команде», конкурсном отборе на получение денежного поощрения лучшими учителями  (учитывается по одному из оснований)</t>
  </si>
  <si>
    <t>10.</t>
  </si>
  <si>
    <t>Результативность участия  в заключительном этапе Всероссийской олимпиады школьников</t>
  </si>
  <si>
    <t>Документ о признании победителем или призером заключительного этапа Всероссийской олимпиады школьников</t>
  </si>
  <si>
    <t>11.</t>
  </si>
  <si>
    <t>Участие учащихся ОО в программах, проектах РДШ (учитывается по одному из оснований):</t>
  </si>
  <si>
    <t>всероссийский уровень</t>
  </si>
  <si>
    <r>
      <t xml:space="preserve">Документ, подтверждающий </t>
    </r>
    <r>
      <rPr>
        <sz val="11"/>
        <color rgb="FF000000"/>
        <rFont val="Times New Roman"/>
        <family val="1"/>
        <charset val="204"/>
      </rPr>
      <t xml:space="preserve">участие учащихся ОО в программах, проектах РДШ всероссийского уровня </t>
    </r>
  </si>
  <si>
    <t>региональный уровень</t>
  </si>
  <si>
    <r>
      <t xml:space="preserve">Документ, подтверждающий </t>
    </r>
    <r>
      <rPr>
        <sz val="11"/>
        <color rgb="FF000000"/>
        <rFont val="Times New Roman"/>
        <family val="1"/>
        <charset val="204"/>
      </rPr>
      <t>участие учащихся ОО в программах, проектах РДШ регионального уровня</t>
    </r>
  </si>
  <si>
    <t>муниципальный уровень</t>
  </si>
  <si>
    <r>
      <t xml:space="preserve">Документ, подтверждающий </t>
    </r>
    <r>
      <rPr>
        <sz val="11"/>
        <color rgb="FF000000"/>
        <rFont val="Times New Roman"/>
        <family val="1"/>
        <charset val="204"/>
      </rPr>
      <t>участие учащихся ОО в программах, проектах РДШ муниципального уровня</t>
    </r>
  </si>
  <si>
    <t>12.</t>
  </si>
  <si>
    <t>Наличие в ОО первичного отделения всероссийского детско-юношеского военно-патриотического общественного движения Юнармия  (учитывается по одному из оснований):</t>
  </si>
  <si>
    <t>количество участников от 5 до 20 человек</t>
  </si>
  <si>
    <t>Документ, подтверждающий количество участников  первичного отделения всероссийского детско-юношеского военно-патриотического общественного движения Юнармия</t>
  </si>
  <si>
    <t>количество участников от 21 до 50 человек</t>
  </si>
  <si>
    <t xml:space="preserve">Документ, подтверждающий количество участников  первичного отделения всероссийского детско-юношеского военно-патриотического общественного движения Юнармия </t>
  </si>
  <si>
    <t>количество участников свыше 50 человек</t>
  </si>
  <si>
    <t>13.</t>
  </si>
  <si>
    <t>Доля учащихся ОО, зарегистрированных в единой информационной системе «Добровольцы России»</t>
  </si>
  <si>
    <t>Итого по критерию I</t>
  </si>
  <si>
    <t>Критерий II. Уровень ресурсного обеспечения образовательного процесса</t>
  </si>
  <si>
    <t>14.</t>
  </si>
  <si>
    <t>Наличие инновационных площадок (учитывается по одному из оснований):</t>
  </si>
  <si>
    <t>федеральный уровень</t>
  </si>
  <si>
    <t>В ОО имеются инновационные площадки федерального уровня</t>
  </si>
  <si>
    <t>в ОО имеются инновационные площадки регионального уровня</t>
  </si>
  <si>
    <t>уровень инновационной площадки ИРО</t>
  </si>
  <si>
    <t>в ОО имеются инновационные площадки уровня ИРО</t>
  </si>
  <si>
    <t>15.</t>
  </si>
  <si>
    <t>Отсутствие травм, полученных обучающимися во время учебно-воспитательного процесса</t>
  </si>
  <si>
    <t>В ОО отсутствуют травмы, полученные обучающимися во время учебно-воспитательного процесса</t>
  </si>
  <si>
    <t>Удельный вес численности педагогических работников в возрасте до 35 лет в общей численности педагогических работников ОО:</t>
  </si>
  <si>
    <t>от 18 до 20% включительно</t>
  </si>
  <si>
    <t>16.2.</t>
  </si>
  <si>
    <t>свыше 20%</t>
  </si>
  <si>
    <t>17.</t>
  </si>
  <si>
    <t>Участие педагогических работников ОО в процедуре итоговой аттестации на курсе «Совершенствование предметных и методических компетенций учителей (в том числе в области формирования функциональной грамотности обучающихся)», для которых составлен индивидуальный маршрут профессионального развития с привлечением тьюторов</t>
  </si>
  <si>
    <r>
      <t xml:space="preserve">Документ, подтверждающий участие педагогических работников ОО </t>
    </r>
    <r>
      <rPr>
        <sz val="11"/>
        <color rgb="FF000000"/>
        <rFont val="Times New Roman"/>
        <family val="1"/>
        <charset val="204"/>
      </rPr>
      <t xml:space="preserve">в процедуре итоговой аттестации на курсе «Совершенствование предметных и методических компетенций учителей (в том числе в области формирования функциональной грамотности обучающихся)», для которых составлен индивидуальный маршрут профессионального развития с привлечением тьюторовв </t>
    </r>
  </si>
  <si>
    <t>18.</t>
  </si>
  <si>
    <t>Результативность участия ОО в образовательных и социальных проектах, конкурсах среди ОО (учитывается по одному из оснований):</t>
  </si>
  <si>
    <t>на федеральном уровне</t>
  </si>
  <si>
    <t>на региональном уровне</t>
  </si>
  <si>
    <t>Документ, подтверждающий результативность участия ОО в образовательных и социальных проектах, конкурсах среди ОО на региональном уровне</t>
  </si>
  <si>
    <t>19.</t>
  </si>
  <si>
    <t>Участник программы Благотворительного фонда Сбербанка «Вклад в будущее» по реализации комплексной программы «Развитие личностного потенциала»</t>
  </si>
  <si>
    <t>Документ, подтверждающий участие ОО в программе Благотворительного фонда Сбербанка «Вклад в будущее» по реализации комплексной программы «Развитие личностного потенциала»</t>
  </si>
  <si>
    <t>20.</t>
  </si>
  <si>
    <t>Результативность участия ОО в социально-психологическом тестировании обучающихся по Единой методике выявления вероятностных предикторов возможного вовлечения школьников в зависимое поведение</t>
  </si>
  <si>
    <t>21.</t>
  </si>
  <si>
    <t>Протоколы заседаний общественного совета по проведению независимой оценки качества условий осуществления образовательной деятельности организациями сферы образования, расположенными на территории Липецкой области</t>
  </si>
  <si>
    <t>22.</t>
  </si>
  <si>
    <t>Отсутствие обоснованных жалоб на организацию и качество питания обучающихся ОО</t>
  </si>
  <si>
    <t xml:space="preserve">Отсутствие (наличие) обоснованных жалоб на организацию и качество питания обучающихся ОО </t>
  </si>
  <si>
    <t>Итого по критерию II</t>
  </si>
  <si>
    <t>Критерий III. Уровень эффективности распределения и использования фонда оплаты труда</t>
  </si>
  <si>
    <t>23.</t>
  </si>
  <si>
    <t>Доля привлеченных средств от  платных образовательных услуг от объема средств, предусмотренного на выполнение государственного (муниципального) задания ОО</t>
  </si>
  <si>
    <t>24.</t>
  </si>
  <si>
    <t>Среднемесячная номинальная начисленная заработная плата педагогических работников ОО</t>
  </si>
  <si>
    <t>Не менее прогнозного размера среднемесячного дохода от трудовой деятельности на предыдущий финансовый год</t>
  </si>
  <si>
    <t>25.</t>
  </si>
  <si>
    <t xml:space="preserve">Доля фонда оплаты труда руководителя, заместителей руководителя и главного бухгалтера от общего фонда оплаты труда ОО </t>
  </si>
  <si>
    <t>Итого по критерию III</t>
  </si>
  <si>
    <t>Всего по критериям</t>
  </si>
  <si>
    <t>Документ, подтверждающий результативность участия ОО во всероссийских профессиональных конкурсах «Учитель года», «Учитель-дефектолог года», «Учитель будущего», «Учитель здоровья России», «Педагогический дебют», «Директор школы», «Психолог года», «Лидер в образовании», «Лидеры России», Лидер региона. Будь в команде», конкурсном отборе на получение денежного поощрения лучшими учителями</t>
  </si>
  <si>
    <t>Документ, подтверждающий результативность участия ОО в образовательных и социальных проектах, конкурсах среди ОО на федеральном уровне</t>
  </si>
  <si>
    <t>Количество баллов, полученных ОО в результате независимой оценки качества условий осуществления образовательной деятельности</t>
  </si>
  <si>
    <t>2.1.</t>
  </si>
  <si>
    <t>2.2.</t>
  </si>
  <si>
    <t>2.3.</t>
  </si>
  <si>
    <t>3.1.</t>
  </si>
  <si>
    <t>3.2.</t>
  </si>
  <si>
    <t>11.1.</t>
  </si>
  <si>
    <t>11.2.</t>
  </si>
  <si>
    <t>11.3.</t>
  </si>
  <si>
    <t>12.1.</t>
  </si>
  <si>
    <t>12.2.</t>
  </si>
  <si>
    <t>12.3.</t>
  </si>
  <si>
    <t>14.1.</t>
  </si>
  <si>
    <t>14.2.</t>
  </si>
  <si>
    <t>14.3.</t>
  </si>
  <si>
    <t>16.</t>
  </si>
  <si>
    <t>16.1.</t>
  </si>
  <si>
    <t>18.1.</t>
  </si>
  <si>
    <t>18.2.</t>
  </si>
  <si>
    <t>V = А / В x 100
А - количество обучающихся ОО, охваченных дополнительными общеобразовательными программами технической и естественно-научной направленности;
В - общее количество обучающихся в ОО</t>
  </si>
  <si>
    <t>V=A/B x100
A - количество выпускников 11-х классов ОО, прошедших ГИА в форме ЕГЭ не менее чем по трём предметам, и набравших не менее 250 баллов по трём лучшим результатам ЕГЭ;
B – общее количество выпускников 11-х классов ОО, прошедших ГИА в форме ЕГЭ не менее чем по трём предметам</t>
  </si>
  <si>
    <t>V = A/B x 100
A – количество выпускников 11-х классов ОО, получивших медаль «За особые успехи в учении», набравших по всем сдаваемым предметам в форме ЕГЭ балл, соответствующий высокому уровню знаний (балл ТБ2 по методологии Рособранадзора, распоряжение от 16.07.2019 №1122-10);
B – общее количество выпускников 11-х классов, получивших медаль «За особые успехи в учении» ОО</t>
  </si>
  <si>
    <t>V = А / В x 100
А - количество учащихся 9-11 классов ОО, ставших победителями и призерами регионального этапа Всероссийской олимпиады школьников;
В - общее количество учащихся 9-11 классов ОО</t>
  </si>
  <si>
    <r>
      <t xml:space="preserve">V = А / В x 100
А –количество победителей и призеров (лауреатов, дипломантов) ОО, </t>
    </r>
    <r>
      <rPr>
        <sz val="11"/>
        <color rgb="FF000000"/>
        <rFont val="Times New Roman"/>
        <family val="1"/>
        <charset val="204"/>
      </rPr>
      <t xml:space="preserve">принявших участие в олимпиадах и конкурсах различного уровня (по перечню олимпиад и иных интеллектуальных </t>
    </r>
    <r>
      <rPr>
        <sz val="11"/>
        <color theme="1"/>
        <rFont val="Times New Roman"/>
        <family val="1"/>
        <charset val="204"/>
      </rPr>
      <t>и (или) творческих конкурсов, мероприятий, направленных на развитие интеллектуальных и творческих способностей, способностей к занятиям физической культурой и спортом, интереса к научной (научно-исследовательской), инженерно-технической, изобретательской, творческой, физкультурно-спортивной деятельности, а также на пропаганду научных знаний, творческих и спортивных достижений, утвержденному Министерством просвещения Российской Федерации);
В -  общее количество обучающихся в ОО</t>
    </r>
  </si>
  <si>
    <t>V = А / В x 100
А – количество учащихся ОО зарегистрированных в единой информационной системе «Добровольцы России»;
В -  общее количество учащихся в ОО</t>
  </si>
  <si>
    <t>V = А / В x 100
А - количество педагогических работников ОО в возрасте до 35 лет;
В - общее количество педагогических работников ОО</t>
  </si>
  <si>
    <t>V = А / В x 100 ≥80%
А – количество учащихся ОО, принявших участие в социально-психологическом тестировании обучающихся по Единой методике выявления вероятностных предикторов возможного вовлечения школьников в зависимое поведение;
В – количество учащихся ОО в возрасте 13 лет и старше</t>
  </si>
  <si>
    <t>V = А / В x 100
А - объем привлеченных средств от платных образовательных услуг ОО;
В - объем средств, предусмотренный на выполнение государственного (муниципального) задания ОО</t>
  </si>
  <si>
    <t xml:space="preserve">V = А / В x 100≤15%
А – фонд оплаты труда руководителя, заместителей руководителя и главного бухгалтера ОО;
В – общий фонд оплаты труда  ОО </t>
  </si>
  <si>
    <t>Примечание</t>
  </si>
  <si>
    <t>Возможное значение показателя в таблице</t>
  </si>
  <si>
    <t>да/нет</t>
  </si>
  <si>
    <t>0…100</t>
  </si>
  <si>
    <t>Значение показателя</t>
  </si>
  <si>
    <t>Ссылка на подтверждающие документы
(сайт, облачное хранилище и т.п.)</t>
  </si>
  <si>
    <t>Х</t>
  </si>
  <si>
    <t>Балл</t>
  </si>
  <si>
    <t>Указывается в процентах. Разделитель дробной части - запятая</t>
  </si>
  <si>
    <t>Указывается количество баллов в виде числа без единиц измерения.  Разделитель дробной части - запятая</t>
  </si>
  <si>
    <t>Название образовательной организации:</t>
  </si>
  <si>
    <t>муниципальное бюджетное общеобразовательное учреждение гимназия № 12 города Липецка "Гармония"</t>
  </si>
  <si>
    <t>Да</t>
  </si>
  <si>
    <t>-</t>
  </si>
  <si>
    <t>https://disk.yandex.ru/d/RJcKtlT3YbSVOw</t>
  </si>
  <si>
    <t>https://disk.yandex.ru/d/whXNHZd7dEauPw</t>
  </si>
  <si>
    <t>https://disk.yandex.ru/d/CnbfW6wy0oz-0A</t>
  </si>
  <si>
    <t>https://disk.yandex.ru/d/t7otXr3U8C54Gw</t>
  </si>
  <si>
    <t>https://disk.yandex.ru/d/6JFCtXYCeb6e6A</t>
  </si>
  <si>
    <t>https://disk.yandex.ru/d/wdGIWATuyviBvQ</t>
  </si>
  <si>
    <t>https://disk.yandex.ru/d/GCcpsSTYSPB5Mw</t>
  </si>
  <si>
    <t>https://disk.yandex.ru/d/510sKwNMZC48oQ</t>
  </si>
  <si>
    <t>https://disk.yandex.ru/d/YyJoDyIHstBKZQ</t>
  </si>
  <si>
    <t>https://disk.yandex.ru/d/M5g5i44GGru4fw</t>
  </si>
  <si>
    <t>https://disk.yandex.ru/d/3LHeKoeMvmRroQ</t>
  </si>
  <si>
    <t>https://disk.yandex.ru/d/BnpfZzU-U7NkrA</t>
  </si>
  <si>
    <t>https://disk.yandex.ru/d/La-Nm5we0fG9jA</t>
  </si>
  <si>
    <t>Нет</t>
  </si>
  <si>
    <t>https://disk.yandex.ru/d/hXLAqS-p6kac7w</t>
  </si>
  <si>
    <t>https://disk.yandex.ru/d/JcvEYHnl2l-vww</t>
  </si>
  <si>
    <t>https://disk.yandex.ru/d/nfDH0okaQThmhg</t>
  </si>
  <si>
    <t>https://disk.yandex.ru/d/nfCuIHB0lhimPQ</t>
  </si>
  <si>
    <t>https://disk.yandex.ru/d/qF_RuBMQ7B5Z3A</t>
  </si>
  <si>
    <t>https://disk.yandex.ru/d/Km5MX_sn_Z7iAw</t>
  </si>
  <si>
    <t>https://disk.yandex.ru/d/Ff2V261yc4If2Q</t>
  </si>
  <si>
    <t>https://disk.yandex.ru/d/xIOeuQswn5a1EA</t>
  </si>
  <si>
    <t>https://disk.yandex.ru/d/DpdtTXnV_DLdrg</t>
  </si>
  <si>
    <t>https://disk.yandex.ru/d/s-gIclpar31LzQ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</si>
</sst>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</font>
    <font>
      <b/>
      <i/>
      <u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9">
    <xf numFmtId="0" fontId="0" fillId="0" borderId="0"/>
    <xf numFmtId="9" fontId="3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</cellStyleXfs>
  <cellXfs count="66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49" fontId="4" fillId="6" borderId="1" xfId="6" applyNumberFormat="1" applyFont="1" applyBorder="1" applyAlignment="1">
      <alignment horizontal="center" vertical="center" wrapText="1"/>
    </xf>
    <xf numFmtId="2" fontId="3" fillId="2" borderId="3" xfId="2" applyNumberFormat="1" applyBorder="1" applyAlignment="1">
      <alignment horizontal="center" vertical="center" wrapText="1"/>
    </xf>
    <xf numFmtId="0" fontId="3" fillId="2" borderId="4" xfId="2" applyBorder="1" applyAlignment="1">
      <alignment vertical="center" wrapText="1"/>
    </xf>
    <xf numFmtId="2" fontId="3" fillId="4" borderId="3" xfId="4" applyNumberFormat="1" applyBorder="1" applyAlignment="1">
      <alignment horizontal="center" vertical="center" wrapText="1"/>
    </xf>
    <xf numFmtId="0" fontId="3" fillId="4" borderId="4" xfId="4" applyBorder="1" applyAlignment="1">
      <alignment vertical="center" wrapText="1"/>
    </xf>
    <xf numFmtId="0" fontId="3" fillId="4" borderId="4" xfId="4" applyBorder="1" applyAlignment="1">
      <alignment horizontal="center" vertical="center" wrapText="1"/>
    </xf>
    <xf numFmtId="0" fontId="4" fillId="6" borderId="2" xfId="6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5" fillId="2" borderId="4" xfId="2" applyFont="1" applyBorder="1" applyAlignment="1">
      <alignment vertical="center" wrapText="1"/>
    </xf>
    <xf numFmtId="0" fontId="6" fillId="4" borderId="4" xfId="4" applyFont="1" applyBorder="1" applyAlignment="1">
      <alignment vertical="center" wrapText="1"/>
    </xf>
    <xf numFmtId="0" fontId="6" fillId="4" borderId="4" xfId="4" applyFont="1" applyBorder="1" applyAlignment="1">
      <alignment horizontal="center" vertical="center" wrapText="1"/>
    </xf>
    <xf numFmtId="0" fontId="5" fillId="2" borderId="4" xfId="2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4"/>
    </xf>
    <xf numFmtId="2" fontId="1" fillId="0" borderId="1" xfId="0" applyNumberFormat="1" applyFont="1" applyBorder="1" applyAlignment="1">
      <alignment horizontal="left" vertical="center" wrapText="1" indent="3"/>
    </xf>
    <xf numFmtId="2" fontId="1" fillId="0" borderId="1" xfId="0" applyNumberFormat="1" applyFont="1" applyBorder="1" applyAlignment="1">
      <alignment horizontal="left" vertical="center" wrapText="1" indent="4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9" fontId="1" fillId="0" borderId="1" xfId="1" applyFont="1" applyBorder="1" applyAlignment="1">
      <alignment horizontal="center" vertical="center" wrapText="1"/>
    </xf>
    <xf numFmtId="9" fontId="7" fillId="0" borderId="1" xfId="1" applyFont="1" applyBorder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/>
    </xf>
    <xf numFmtId="0" fontId="0" fillId="0" borderId="0" xfId="0" applyProtection="1"/>
    <xf numFmtId="49" fontId="4" fillId="6" borderId="1" xfId="6" applyNumberFormat="1" applyFont="1" applyBorder="1" applyAlignment="1" applyProtection="1">
      <alignment horizontal="center" vertical="center" wrapText="1"/>
    </xf>
    <xf numFmtId="0" fontId="4" fillId="6" borderId="1" xfId="6" applyFont="1" applyBorder="1" applyAlignment="1" applyProtection="1">
      <alignment horizontal="center" vertical="center" wrapText="1"/>
    </xf>
    <xf numFmtId="2" fontId="1" fillId="0" borderId="3" xfId="0" applyNumberFormat="1" applyFont="1" applyBorder="1" applyAlignment="1" applyProtection="1">
      <alignment horizontal="center" vertical="center" wrapText="1"/>
    </xf>
    <xf numFmtId="0" fontId="3" fillId="8" borderId="1" xfId="8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center" wrapText="1"/>
    </xf>
    <xf numFmtId="0" fontId="3" fillId="5" borderId="1" xfId="5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left" vertical="center" wrapText="1" indent="4"/>
    </xf>
    <xf numFmtId="0" fontId="1" fillId="0" borderId="5" xfId="0" applyFont="1" applyBorder="1" applyAlignment="1" applyProtection="1">
      <alignment horizontal="left" vertical="center" wrapText="1" indent="4"/>
    </xf>
    <xf numFmtId="0" fontId="2" fillId="0" borderId="5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horizontal="left" vertical="center" wrapText="1"/>
    </xf>
    <xf numFmtId="2" fontId="1" fillId="0" borderId="1" xfId="0" applyNumberFormat="1" applyFont="1" applyBorder="1" applyAlignment="1" applyProtection="1">
      <alignment horizontal="left" vertical="center" wrapText="1" indent="3"/>
    </xf>
    <xf numFmtId="0" fontId="1" fillId="0" borderId="5" xfId="0" applyFont="1" applyBorder="1" applyAlignment="1" applyProtection="1">
      <alignment horizontal="left" vertical="center" wrapText="1"/>
    </xf>
    <xf numFmtId="2" fontId="3" fillId="2" borderId="3" xfId="2" applyNumberFormat="1" applyBorder="1" applyAlignment="1" applyProtection="1">
      <alignment horizontal="center" vertical="center" wrapText="1"/>
    </xf>
    <xf numFmtId="0" fontId="5" fillId="2" borderId="7" xfId="2" applyFont="1" applyBorder="1" applyAlignment="1" applyProtection="1">
      <alignment vertical="center" wrapText="1"/>
    </xf>
    <xf numFmtId="0" fontId="5" fillId="2" borderId="1" xfId="2" applyFont="1" applyBorder="1" applyAlignment="1" applyProtection="1">
      <alignment horizontal="center" vertical="center" wrapText="1"/>
    </xf>
    <xf numFmtId="2" fontId="3" fillId="2" borderId="1" xfId="2" applyNumberFormat="1" applyBorder="1" applyAlignment="1" applyProtection="1">
      <alignment horizontal="center" vertical="center" wrapText="1"/>
    </xf>
    <xf numFmtId="0" fontId="5" fillId="2" borderId="1" xfId="2" applyFont="1" applyBorder="1" applyAlignment="1" applyProtection="1">
      <alignment vertical="center" wrapText="1"/>
    </xf>
    <xf numFmtId="2" fontId="3" fillId="4" borderId="3" xfId="4" applyNumberFormat="1" applyBorder="1" applyAlignment="1" applyProtection="1">
      <alignment horizontal="center" vertical="center" wrapText="1"/>
    </xf>
    <xf numFmtId="0" fontId="6" fillId="4" borderId="7" xfId="4" applyFont="1" applyBorder="1" applyAlignment="1" applyProtection="1">
      <alignment vertical="center" wrapText="1"/>
    </xf>
    <xf numFmtId="0" fontId="6" fillId="4" borderId="1" xfId="4" applyFont="1" applyBorder="1" applyAlignment="1" applyProtection="1">
      <alignment horizontal="center" vertical="center" wrapText="1"/>
    </xf>
    <xf numFmtId="0" fontId="3" fillId="3" borderId="1" xfId="3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4" fillId="7" borderId="1" xfId="7" applyFont="1" applyBorder="1" applyAlignment="1">
      <alignment horizontal="center" vertical="center" wrapText="1"/>
    </xf>
    <xf numFmtId="0" fontId="4" fillId="7" borderId="1" xfId="7" applyFont="1" applyBorder="1" applyAlignment="1" applyProtection="1">
      <alignment horizontal="center" vertical="center" wrapText="1"/>
    </xf>
    <xf numFmtId="0" fontId="4" fillId="7" borderId="5" xfId="7" applyFont="1" applyBorder="1" applyAlignment="1" applyProtection="1">
      <alignment horizontal="center" vertical="center" wrapText="1"/>
    </xf>
    <xf numFmtId="0" fontId="4" fillId="7" borderId="6" xfId="7" applyFont="1" applyBorder="1" applyAlignment="1" applyProtection="1">
      <alignment horizontal="center" vertical="center" wrapText="1"/>
    </xf>
    <xf numFmtId="0" fontId="4" fillId="7" borderId="2" xfId="7" applyFont="1" applyBorder="1" applyAlignment="1" applyProtection="1">
      <alignment horizontal="center" vertical="center" wrapText="1"/>
    </xf>
    <xf numFmtId="2" fontId="8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  <protection locked="0"/>
    </xf>
  </cellXfs>
  <cellStyles count="9">
    <cellStyle name="20% - Акцент2" xfId="3" builtinId="34"/>
    <cellStyle name="20% - Акцент3" xfId="5" builtinId="38"/>
    <cellStyle name="20% - Акцент4" xfId="6" builtinId="42"/>
    <cellStyle name="20% - Акцент6" xfId="7" builtinId="50"/>
    <cellStyle name="40% - Акцент1" xfId="2" builtinId="31"/>
    <cellStyle name="40% - Акцент2" xfId="4" builtinId="35"/>
    <cellStyle name="40% - Акцент6" xfId="8" builtinId="51"/>
    <cellStyle name="Обычный" xfId="0" builtinId="0"/>
    <cellStyle name="Процентный" xfId="1" builtinId="5"/>
  </cellStyles>
  <dxfs count="32">
    <dxf>
      <fill>
        <patternFill>
          <bgColor rgb="FFFFB7E7"/>
        </patternFill>
      </fill>
    </dxf>
    <dxf>
      <fill>
        <patternFill>
          <bgColor theme="9" tint="0.79998168889431442"/>
        </patternFill>
      </fill>
    </dxf>
    <dxf>
      <fill>
        <patternFill>
          <bgColor rgb="FFFFB7E7"/>
        </patternFill>
      </fill>
    </dxf>
    <dxf>
      <fill>
        <patternFill>
          <bgColor theme="9" tint="0.79998168889431442"/>
        </patternFill>
      </fill>
    </dxf>
    <dxf>
      <fill>
        <patternFill>
          <bgColor rgb="FFFFB7E7"/>
        </patternFill>
      </fill>
    </dxf>
    <dxf>
      <fill>
        <patternFill>
          <bgColor theme="9" tint="0.79998168889431442"/>
        </patternFill>
      </fill>
    </dxf>
    <dxf>
      <fill>
        <patternFill>
          <bgColor rgb="FFFFB7E7"/>
        </patternFill>
      </fill>
    </dxf>
    <dxf>
      <fill>
        <patternFill>
          <bgColor theme="9" tint="0.79998168889431442"/>
        </patternFill>
      </fill>
    </dxf>
    <dxf>
      <fill>
        <patternFill>
          <bgColor rgb="FFFFB7E7"/>
        </patternFill>
      </fill>
    </dxf>
    <dxf>
      <fill>
        <patternFill>
          <bgColor theme="9" tint="0.79998168889431442"/>
        </patternFill>
      </fill>
    </dxf>
    <dxf>
      <fill>
        <patternFill>
          <bgColor rgb="FFFFB7E7"/>
        </patternFill>
      </fill>
    </dxf>
    <dxf>
      <fill>
        <patternFill>
          <bgColor theme="9" tint="0.79998168889431442"/>
        </patternFill>
      </fill>
    </dxf>
    <dxf>
      <fill>
        <patternFill>
          <bgColor rgb="FFFFB7E7"/>
        </patternFill>
      </fill>
    </dxf>
    <dxf>
      <fill>
        <patternFill>
          <bgColor theme="9" tint="0.79998168889431442"/>
        </patternFill>
      </fill>
    </dxf>
    <dxf>
      <fill>
        <patternFill>
          <bgColor rgb="FFFFB7E7"/>
        </patternFill>
      </fill>
    </dxf>
    <dxf>
      <fill>
        <patternFill>
          <bgColor theme="9" tint="0.79998168889431442"/>
        </patternFill>
      </fill>
    </dxf>
    <dxf>
      <fill>
        <patternFill>
          <bgColor rgb="FFFFB7E7"/>
        </patternFill>
      </fill>
    </dxf>
    <dxf>
      <fill>
        <patternFill>
          <bgColor theme="9" tint="0.79998168889431442"/>
        </patternFill>
      </fill>
    </dxf>
    <dxf>
      <fill>
        <patternFill>
          <bgColor rgb="FFFFB7E7"/>
        </patternFill>
      </fill>
    </dxf>
    <dxf>
      <fill>
        <patternFill>
          <bgColor theme="9" tint="0.79998168889431442"/>
        </patternFill>
      </fill>
    </dxf>
    <dxf>
      <fill>
        <patternFill>
          <bgColor rgb="FFFFB7E7"/>
        </patternFill>
      </fill>
    </dxf>
    <dxf>
      <fill>
        <patternFill>
          <bgColor theme="9" tint="0.79998168889431442"/>
        </patternFill>
      </fill>
    </dxf>
    <dxf>
      <fill>
        <patternFill>
          <bgColor rgb="FFFFB7E7"/>
        </patternFill>
      </fill>
    </dxf>
    <dxf>
      <fill>
        <patternFill>
          <bgColor theme="9" tint="0.79998168889431442"/>
        </patternFill>
      </fill>
    </dxf>
    <dxf>
      <fill>
        <patternFill>
          <bgColor rgb="FFFFB7E7"/>
        </patternFill>
      </fill>
    </dxf>
    <dxf>
      <fill>
        <patternFill>
          <bgColor theme="9" tint="0.79998168889431442"/>
        </patternFill>
      </fill>
    </dxf>
    <dxf>
      <fill>
        <patternFill>
          <bgColor rgb="FFFFB7E7"/>
        </patternFill>
      </fill>
    </dxf>
    <dxf>
      <fill>
        <patternFill>
          <bgColor theme="9" tint="0.79998168889431442"/>
        </patternFill>
      </fill>
    </dxf>
    <dxf>
      <fill>
        <patternFill>
          <bgColor rgb="FFFFB7E7"/>
        </patternFill>
      </fill>
    </dxf>
    <dxf>
      <fill>
        <patternFill>
          <bgColor theme="9" tint="0.79998168889431442"/>
        </patternFill>
      </fill>
    </dxf>
    <dxf>
      <fill>
        <patternFill>
          <bgColor rgb="FFFFB7E7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view="pageBreakPreview" topLeftCell="A43" zoomScale="60" zoomScaleNormal="100" workbookViewId="0">
      <selection activeCell="F8" sqref="F8"/>
    </sheetView>
  </sheetViews>
  <sheetFormatPr defaultRowHeight="15" x14ac:dyDescent="0.25"/>
  <cols>
    <col min="1" max="1" width="9.140625" style="2"/>
    <col min="2" max="2" width="59.140625" customWidth="1"/>
    <col min="3" max="3" width="20.42578125" customWidth="1"/>
    <col min="4" max="4" width="48.140625" customWidth="1"/>
    <col min="5" max="5" width="18.42578125" customWidth="1"/>
    <col min="6" max="6" width="17.85546875" customWidth="1"/>
    <col min="7" max="7" width="19.5703125" customWidth="1"/>
    <col min="8" max="8" width="39" customWidth="1"/>
  </cols>
  <sheetData>
    <row r="1" spans="1:8" ht="75.75" thickBo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9" t="s">
        <v>133</v>
      </c>
      <c r="H1" s="9" t="s">
        <v>132</v>
      </c>
    </row>
    <row r="2" spans="1:8" ht="15.75" customHeight="1" thickBot="1" x14ac:dyDescent="0.3">
      <c r="A2" s="59" t="s">
        <v>6</v>
      </c>
      <c r="B2" s="59"/>
      <c r="C2" s="59"/>
      <c r="D2" s="59"/>
      <c r="E2" s="59"/>
      <c r="F2" s="59"/>
      <c r="G2" s="59"/>
      <c r="H2" s="59"/>
    </row>
    <row r="3" spans="1:8" ht="60.75" thickBot="1" x14ac:dyDescent="0.3">
      <c r="A3" s="1" t="s">
        <v>7</v>
      </c>
      <c r="B3" s="10" t="s">
        <v>8</v>
      </c>
      <c r="C3" s="11">
        <v>5</v>
      </c>
      <c r="D3" s="10" t="s">
        <v>9</v>
      </c>
      <c r="E3" s="11" t="s">
        <v>10</v>
      </c>
      <c r="F3" s="11" t="s">
        <v>11</v>
      </c>
      <c r="G3" s="20" t="s">
        <v>134</v>
      </c>
      <c r="H3" s="14"/>
    </row>
    <row r="4" spans="1:8" ht="60.75" thickBot="1" x14ac:dyDescent="0.3">
      <c r="A4" s="1" t="s">
        <v>12</v>
      </c>
      <c r="B4" s="10" t="s">
        <v>13</v>
      </c>
      <c r="C4" s="11"/>
      <c r="D4" s="10"/>
      <c r="E4" s="11"/>
      <c r="F4" s="11"/>
      <c r="G4" s="14"/>
      <c r="H4" s="14"/>
    </row>
    <row r="5" spans="1:8" ht="60.75" thickBot="1" x14ac:dyDescent="0.3">
      <c r="A5" s="27" t="s">
        <v>104</v>
      </c>
      <c r="B5" s="25" t="s">
        <v>14</v>
      </c>
      <c r="C5" s="11">
        <v>5</v>
      </c>
      <c r="D5" s="10" t="s">
        <v>15</v>
      </c>
      <c r="E5" s="11" t="s">
        <v>10</v>
      </c>
      <c r="F5" s="11" t="s">
        <v>11</v>
      </c>
      <c r="G5" s="20" t="s">
        <v>134</v>
      </c>
      <c r="H5" s="14"/>
    </row>
    <row r="6" spans="1:8" ht="60.75" thickBot="1" x14ac:dyDescent="0.3">
      <c r="A6" s="27" t="s">
        <v>105</v>
      </c>
      <c r="B6" s="25" t="s">
        <v>16</v>
      </c>
      <c r="C6" s="11">
        <v>4</v>
      </c>
      <c r="D6" s="10" t="s">
        <v>17</v>
      </c>
      <c r="E6" s="11" t="s">
        <v>10</v>
      </c>
      <c r="F6" s="11" t="s">
        <v>11</v>
      </c>
      <c r="G6" s="20" t="s">
        <v>134</v>
      </c>
      <c r="H6" s="14"/>
    </row>
    <row r="7" spans="1:8" ht="60.75" thickBot="1" x14ac:dyDescent="0.3">
      <c r="A7" s="27" t="s">
        <v>106</v>
      </c>
      <c r="B7" s="25" t="s">
        <v>18</v>
      </c>
      <c r="C7" s="11">
        <v>3</v>
      </c>
      <c r="D7" s="10" t="s">
        <v>19</v>
      </c>
      <c r="E7" s="11" t="s">
        <v>10</v>
      </c>
      <c r="F7" s="11" t="s">
        <v>11</v>
      </c>
      <c r="G7" s="20" t="s">
        <v>134</v>
      </c>
      <c r="H7" s="14"/>
    </row>
    <row r="8" spans="1:8" ht="45.75" thickBot="1" x14ac:dyDescent="0.3">
      <c r="A8" s="1" t="s">
        <v>20</v>
      </c>
      <c r="B8" s="10" t="s">
        <v>21</v>
      </c>
      <c r="C8" s="11"/>
      <c r="D8" s="10"/>
      <c r="E8" s="11"/>
      <c r="F8" s="11"/>
      <c r="G8" s="14"/>
      <c r="H8" s="14"/>
    </row>
    <row r="9" spans="1:8" ht="45.75" thickBot="1" x14ac:dyDescent="0.3">
      <c r="A9" s="27" t="s">
        <v>107</v>
      </c>
      <c r="B9" s="25" t="s">
        <v>16</v>
      </c>
      <c r="C9" s="11">
        <v>4</v>
      </c>
      <c r="D9" s="10" t="s">
        <v>22</v>
      </c>
      <c r="E9" s="11" t="s">
        <v>10</v>
      </c>
      <c r="F9" s="11" t="s">
        <v>11</v>
      </c>
      <c r="G9" s="20" t="s">
        <v>134</v>
      </c>
      <c r="H9" s="14"/>
    </row>
    <row r="10" spans="1:8" ht="45.75" thickBot="1" x14ac:dyDescent="0.3">
      <c r="A10" s="27" t="s">
        <v>108</v>
      </c>
      <c r="B10" s="25" t="s">
        <v>18</v>
      </c>
      <c r="C10" s="11">
        <v>3</v>
      </c>
      <c r="D10" s="10" t="s">
        <v>23</v>
      </c>
      <c r="E10" s="11" t="s">
        <v>10</v>
      </c>
      <c r="F10" s="11" t="s">
        <v>11</v>
      </c>
      <c r="G10" s="20" t="s">
        <v>134</v>
      </c>
      <c r="H10" s="14"/>
    </row>
    <row r="11" spans="1:8" ht="90.75" thickBot="1" x14ac:dyDescent="0.3">
      <c r="A11" s="1" t="s">
        <v>24</v>
      </c>
      <c r="B11" s="10" t="s">
        <v>25</v>
      </c>
      <c r="C11" s="11">
        <v>5</v>
      </c>
      <c r="D11" s="10" t="s">
        <v>122</v>
      </c>
      <c r="E11" s="13">
        <v>0.35</v>
      </c>
      <c r="F11" s="13">
        <v>0.04</v>
      </c>
      <c r="G11" s="20" t="s">
        <v>135</v>
      </c>
      <c r="H11" s="30" t="s">
        <v>140</v>
      </c>
    </row>
    <row r="12" spans="1:8" ht="120.75" thickBot="1" x14ac:dyDescent="0.3">
      <c r="A12" s="1" t="s">
        <v>26</v>
      </c>
      <c r="B12" s="17" t="s">
        <v>27</v>
      </c>
      <c r="C12" s="11">
        <v>10</v>
      </c>
      <c r="D12" s="12" t="s">
        <v>123</v>
      </c>
      <c r="E12" s="13">
        <v>0.15</v>
      </c>
      <c r="F12" s="13">
        <v>0</v>
      </c>
      <c r="G12" s="20" t="s">
        <v>135</v>
      </c>
      <c r="H12" s="30" t="s">
        <v>140</v>
      </c>
    </row>
    <row r="13" spans="1:8" ht="165.75" thickBot="1" x14ac:dyDescent="0.3">
      <c r="A13" s="1" t="s">
        <v>28</v>
      </c>
      <c r="B13" s="17" t="s">
        <v>29</v>
      </c>
      <c r="C13" s="11">
        <v>15</v>
      </c>
      <c r="D13" s="17" t="s">
        <v>124</v>
      </c>
      <c r="E13" s="13">
        <v>1</v>
      </c>
      <c r="F13" s="13">
        <v>0.7</v>
      </c>
      <c r="G13" s="20" t="s">
        <v>135</v>
      </c>
      <c r="H13" s="30" t="s">
        <v>140</v>
      </c>
    </row>
    <row r="14" spans="1:8" ht="75.75" thickBot="1" x14ac:dyDescent="0.3">
      <c r="A14" s="1" t="s">
        <v>30</v>
      </c>
      <c r="B14" s="10" t="s">
        <v>31</v>
      </c>
      <c r="C14" s="11">
        <v>5</v>
      </c>
      <c r="D14" s="10" t="s">
        <v>125</v>
      </c>
      <c r="E14" s="13">
        <v>0.3</v>
      </c>
      <c r="F14" s="13">
        <v>0.05</v>
      </c>
      <c r="G14" s="20" t="s">
        <v>135</v>
      </c>
      <c r="H14" s="30" t="s">
        <v>140</v>
      </c>
    </row>
    <row r="15" spans="1:8" ht="255.75" thickBot="1" x14ac:dyDescent="0.3">
      <c r="A15" s="1" t="s">
        <v>32</v>
      </c>
      <c r="B15" s="17" t="s">
        <v>33</v>
      </c>
      <c r="C15" s="11">
        <v>10</v>
      </c>
      <c r="D15" s="10" t="s">
        <v>126</v>
      </c>
      <c r="E15" s="13">
        <v>7.0000000000000007E-2</v>
      </c>
      <c r="F15" s="13">
        <v>0.01</v>
      </c>
      <c r="G15" s="20" t="s">
        <v>135</v>
      </c>
      <c r="H15" s="30" t="s">
        <v>140</v>
      </c>
    </row>
    <row r="16" spans="1:8" ht="135.75" thickBot="1" x14ac:dyDescent="0.3">
      <c r="A16" s="1" t="s">
        <v>34</v>
      </c>
      <c r="B16" s="15" t="s">
        <v>35</v>
      </c>
      <c r="C16" s="16">
        <v>10</v>
      </c>
      <c r="D16" s="15" t="s">
        <v>101</v>
      </c>
      <c r="E16" s="16" t="s">
        <v>10</v>
      </c>
      <c r="F16" s="16" t="s">
        <v>11</v>
      </c>
      <c r="G16" s="20" t="s">
        <v>134</v>
      </c>
      <c r="H16" s="14"/>
    </row>
    <row r="17" spans="1:8" ht="45.75" thickBot="1" x14ac:dyDescent="0.3">
      <c r="A17" s="1" t="s">
        <v>36</v>
      </c>
      <c r="B17" s="10" t="s">
        <v>37</v>
      </c>
      <c r="C17" s="11">
        <v>15</v>
      </c>
      <c r="D17" s="10" t="s">
        <v>38</v>
      </c>
      <c r="E17" s="11" t="s">
        <v>10</v>
      </c>
      <c r="F17" s="11" t="s">
        <v>11</v>
      </c>
      <c r="G17" s="20" t="s">
        <v>134</v>
      </c>
      <c r="H17" s="14"/>
    </row>
    <row r="18" spans="1:8" ht="30.75" thickBot="1" x14ac:dyDescent="0.3">
      <c r="A18" s="1" t="s">
        <v>39</v>
      </c>
      <c r="B18" s="18" t="s">
        <v>40</v>
      </c>
      <c r="C18" s="11"/>
      <c r="D18" s="10"/>
      <c r="E18" s="10"/>
      <c r="F18" s="10"/>
      <c r="G18" s="14"/>
      <c r="H18" s="14"/>
    </row>
    <row r="19" spans="1:8" ht="45.75" thickBot="1" x14ac:dyDescent="0.3">
      <c r="A19" s="26" t="s">
        <v>109</v>
      </c>
      <c r="B19" s="25" t="s">
        <v>41</v>
      </c>
      <c r="C19" s="11">
        <v>3</v>
      </c>
      <c r="D19" s="10" t="s">
        <v>42</v>
      </c>
      <c r="E19" s="11" t="s">
        <v>10</v>
      </c>
      <c r="F19" s="11" t="s">
        <v>11</v>
      </c>
      <c r="G19" s="20" t="s">
        <v>134</v>
      </c>
      <c r="H19" s="14"/>
    </row>
    <row r="20" spans="1:8" ht="45.75" thickBot="1" x14ac:dyDescent="0.3">
      <c r="A20" s="26" t="s">
        <v>110</v>
      </c>
      <c r="B20" s="25" t="s">
        <v>43</v>
      </c>
      <c r="C20" s="11">
        <v>2</v>
      </c>
      <c r="D20" s="10" t="s">
        <v>44</v>
      </c>
      <c r="E20" s="11" t="s">
        <v>10</v>
      </c>
      <c r="F20" s="11" t="s">
        <v>11</v>
      </c>
      <c r="G20" s="20" t="s">
        <v>134</v>
      </c>
      <c r="H20" s="14"/>
    </row>
    <row r="21" spans="1:8" ht="45.75" thickBot="1" x14ac:dyDescent="0.3">
      <c r="A21" s="26" t="s">
        <v>111</v>
      </c>
      <c r="B21" s="25" t="s">
        <v>45</v>
      </c>
      <c r="C21" s="11">
        <v>1</v>
      </c>
      <c r="D21" s="10" t="s">
        <v>46</v>
      </c>
      <c r="E21" s="11" t="s">
        <v>10</v>
      </c>
      <c r="F21" s="11" t="s">
        <v>11</v>
      </c>
      <c r="G21" s="20" t="s">
        <v>134</v>
      </c>
      <c r="H21" s="14"/>
    </row>
    <row r="22" spans="1:8" ht="45.75" thickBot="1" x14ac:dyDescent="0.3">
      <c r="A22" s="1" t="s">
        <v>47</v>
      </c>
      <c r="B22" s="10" t="s">
        <v>48</v>
      </c>
      <c r="C22" s="10"/>
      <c r="D22" s="10"/>
      <c r="E22" s="10"/>
      <c r="F22" s="10"/>
      <c r="G22" s="14"/>
      <c r="H22" s="14"/>
    </row>
    <row r="23" spans="1:8" ht="60.75" thickBot="1" x14ac:dyDescent="0.3">
      <c r="A23" s="26" t="s">
        <v>112</v>
      </c>
      <c r="B23" s="25" t="s">
        <v>49</v>
      </c>
      <c r="C23" s="11">
        <v>1</v>
      </c>
      <c r="D23" s="10" t="s">
        <v>50</v>
      </c>
      <c r="E23" s="11" t="s">
        <v>10</v>
      </c>
      <c r="F23" s="11" t="s">
        <v>11</v>
      </c>
      <c r="G23" s="20" t="s">
        <v>134</v>
      </c>
      <c r="H23" s="14"/>
    </row>
    <row r="24" spans="1:8" ht="60.75" thickBot="1" x14ac:dyDescent="0.3">
      <c r="A24" s="26" t="s">
        <v>113</v>
      </c>
      <c r="B24" s="25" t="s">
        <v>51</v>
      </c>
      <c r="C24" s="11">
        <v>3</v>
      </c>
      <c r="D24" s="10" t="s">
        <v>52</v>
      </c>
      <c r="E24" s="11" t="s">
        <v>10</v>
      </c>
      <c r="F24" s="11" t="s">
        <v>11</v>
      </c>
      <c r="G24" s="20" t="s">
        <v>134</v>
      </c>
      <c r="H24" s="14"/>
    </row>
    <row r="25" spans="1:8" ht="60.75" thickBot="1" x14ac:dyDescent="0.3">
      <c r="A25" s="26" t="s">
        <v>114</v>
      </c>
      <c r="B25" s="25" t="s">
        <v>53</v>
      </c>
      <c r="C25" s="11">
        <v>5</v>
      </c>
      <c r="D25" s="10" t="s">
        <v>50</v>
      </c>
      <c r="E25" s="11" t="s">
        <v>10</v>
      </c>
      <c r="F25" s="11" t="s">
        <v>11</v>
      </c>
      <c r="G25" s="20" t="s">
        <v>134</v>
      </c>
      <c r="H25" s="14"/>
    </row>
    <row r="26" spans="1:8" ht="75.75" thickBot="1" x14ac:dyDescent="0.3">
      <c r="A26" s="1" t="s">
        <v>54</v>
      </c>
      <c r="B26" s="12" t="s">
        <v>55</v>
      </c>
      <c r="C26" s="11">
        <v>5</v>
      </c>
      <c r="D26" s="10" t="s">
        <v>127</v>
      </c>
      <c r="E26" s="13">
        <v>0.15</v>
      </c>
      <c r="F26" s="13">
        <v>0.02</v>
      </c>
      <c r="G26" s="20" t="s">
        <v>135</v>
      </c>
      <c r="H26" s="30" t="s">
        <v>140</v>
      </c>
    </row>
    <row r="27" spans="1:8" ht="15.75" thickBot="1" x14ac:dyDescent="0.3">
      <c r="A27" s="4"/>
      <c r="B27" s="21" t="s">
        <v>56</v>
      </c>
      <c r="C27" s="24">
        <v>97</v>
      </c>
      <c r="D27" s="5"/>
      <c r="E27" s="5"/>
      <c r="F27" s="5"/>
      <c r="G27" s="5"/>
      <c r="H27" s="5"/>
    </row>
    <row r="28" spans="1:8" ht="15.75" customHeight="1" thickBot="1" x14ac:dyDescent="0.3">
      <c r="A28" s="59" t="s">
        <v>57</v>
      </c>
      <c r="B28" s="59"/>
      <c r="C28" s="59"/>
      <c r="D28" s="59"/>
      <c r="E28" s="59"/>
      <c r="F28" s="59"/>
      <c r="G28" s="59"/>
      <c r="H28" s="59"/>
    </row>
    <row r="29" spans="1:8" ht="42" customHeight="1" thickBot="1" x14ac:dyDescent="0.3">
      <c r="A29" s="1" t="s">
        <v>58</v>
      </c>
      <c r="B29" s="10" t="s">
        <v>59</v>
      </c>
      <c r="C29" s="11"/>
      <c r="D29" s="10"/>
      <c r="E29" s="10"/>
      <c r="F29" s="10"/>
      <c r="G29" s="14"/>
      <c r="H29" s="14"/>
    </row>
    <row r="30" spans="1:8" ht="30.75" thickBot="1" x14ac:dyDescent="0.3">
      <c r="A30" s="26" t="s">
        <v>115</v>
      </c>
      <c r="B30" s="25" t="s">
        <v>60</v>
      </c>
      <c r="C30" s="11">
        <v>6</v>
      </c>
      <c r="D30" s="10" t="s">
        <v>61</v>
      </c>
      <c r="E30" s="11" t="s">
        <v>10</v>
      </c>
      <c r="F30" s="11" t="s">
        <v>11</v>
      </c>
      <c r="G30" s="20" t="s">
        <v>134</v>
      </c>
      <c r="H30" s="14"/>
    </row>
    <row r="31" spans="1:8" ht="30.75" thickBot="1" x14ac:dyDescent="0.3">
      <c r="A31" s="26" t="s">
        <v>116</v>
      </c>
      <c r="B31" s="25" t="s">
        <v>43</v>
      </c>
      <c r="C31" s="11">
        <v>5</v>
      </c>
      <c r="D31" s="10" t="s">
        <v>62</v>
      </c>
      <c r="E31" s="11" t="s">
        <v>10</v>
      </c>
      <c r="F31" s="11" t="s">
        <v>11</v>
      </c>
      <c r="G31" s="20" t="s">
        <v>134</v>
      </c>
      <c r="H31" s="14"/>
    </row>
    <row r="32" spans="1:8" ht="30.75" thickBot="1" x14ac:dyDescent="0.3">
      <c r="A32" s="26" t="s">
        <v>117</v>
      </c>
      <c r="B32" s="25" t="s">
        <v>63</v>
      </c>
      <c r="C32" s="11">
        <v>4</v>
      </c>
      <c r="D32" s="10" t="s">
        <v>64</v>
      </c>
      <c r="E32" s="11" t="s">
        <v>10</v>
      </c>
      <c r="F32" s="11" t="s">
        <v>11</v>
      </c>
      <c r="G32" s="20" t="s">
        <v>134</v>
      </c>
      <c r="H32" s="14"/>
    </row>
    <row r="33" spans="1:8" ht="45.75" thickBot="1" x14ac:dyDescent="0.3">
      <c r="A33" s="1" t="s">
        <v>65</v>
      </c>
      <c r="B33" s="10" t="s">
        <v>66</v>
      </c>
      <c r="C33" s="11">
        <v>4</v>
      </c>
      <c r="D33" s="10" t="s">
        <v>67</v>
      </c>
      <c r="E33" s="11" t="s">
        <v>10</v>
      </c>
      <c r="F33" s="11" t="s">
        <v>11</v>
      </c>
      <c r="G33" s="20" t="s">
        <v>134</v>
      </c>
      <c r="H33" s="14"/>
    </row>
    <row r="34" spans="1:8" ht="45.75" thickBot="1" x14ac:dyDescent="0.3">
      <c r="A34" s="1" t="s">
        <v>118</v>
      </c>
      <c r="B34" s="15" t="s">
        <v>68</v>
      </c>
      <c r="C34" s="16"/>
      <c r="D34" s="15"/>
      <c r="E34" s="16"/>
      <c r="F34" s="16"/>
      <c r="G34" s="14"/>
      <c r="H34" s="14"/>
    </row>
    <row r="35" spans="1:8" ht="75.75" thickBot="1" x14ac:dyDescent="0.3">
      <c r="A35" s="26" t="s">
        <v>119</v>
      </c>
      <c r="B35" s="25" t="s">
        <v>69</v>
      </c>
      <c r="C35" s="16">
        <v>5</v>
      </c>
      <c r="D35" s="15" t="s">
        <v>128</v>
      </c>
      <c r="E35" s="11" t="s">
        <v>10</v>
      </c>
      <c r="F35" s="11" t="s">
        <v>11</v>
      </c>
      <c r="G35" s="20" t="s">
        <v>134</v>
      </c>
      <c r="H35" s="14"/>
    </row>
    <row r="36" spans="1:8" ht="75.75" thickBot="1" x14ac:dyDescent="0.3">
      <c r="A36" s="26" t="s">
        <v>70</v>
      </c>
      <c r="B36" s="25" t="s">
        <v>71</v>
      </c>
      <c r="C36" s="16">
        <v>10</v>
      </c>
      <c r="D36" s="15" t="s">
        <v>128</v>
      </c>
      <c r="E36" s="11" t="s">
        <v>10</v>
      </c>
      <c r="F36" s="11" t="s">
        <v>11</v>
      </c>
      <c r="G36" s="20" t="s">
        <v>134</v>
      </c>
      <c r="H36" s="14"/>
    </row>
    <row r="37" spans="1:8" ht="135.75" thickBot="1" x14ac:dyDescent="0.3">
      <c r="A37" s="1" t="s">
        <v>72</v>
      </c>
      <c r="B37" s="15" t="s">
        <v>73</v>
      </c>
      <c r="C37" s="16">
        <v>4</v>
      </c>
      <c r="D37" s="17" t="s">
        <v>74</v>
      </c>
      <c r="E37" s="11" t="s">
        <v>10</v>
      </c>
      <c r="F37" s="11" t="s">
        <v>11</v>
      </c>
      <c r="G37" s="20" t="s">
        <v>134</v>
      </c>
      <c r="H37" s="14"/>
    </row>
    <row r="38" spans="1:8" ht="45.75" thickBot="1" x14ac:dyDescent="0.3">
      <c r="A38" s="1" t="s">
        <v>75</v>
      </c>
      <c r="B38" s="10" t="s">
        <v>76</v>
      </c>
      <c r="C38" s="11"/>
      <c r="D38" s="12"/>
      <c r="E38" s="10"/>
      <c r="F38" s="11"/>
      <c r="G38" s="14"/>
      <c r="H38" s="14"/>
    </row>
    <row r="39" spans="1:8" ht="60.75" thickBot="1" x14ac:dyDescent="0.3">
      <c r="A39" s="26" t="s">
        <v>120</v>
      </c>
      <c r="B39" s="25" t="s">
        <v>77</v>
      </c>
      <c r="C39" s="11">
        <v>3</v>
      </c>
      <c r="D39" s="12" t="s">
        <v>102</v>
      </c>
      <c r="E39" s="11" t="s">
        <v>10</v>
      </c>
      <c r="F39" s="11" t="s">
        <v>11</v>
      </c>
      <c r="G39" s="20" t="s">
        <v>134</v>
      </c>
      <c r="H39" s="14"/>
    </row>
    <row r="40" spans="1:8" ht="60.75" thickBot="1" x14ac:dyDescent="0.3">
      <c r="A40" s="26" t="s">
        <v>121</v>
      </c>
      <c r="B40" s="25" t="s">
        <v>78</v>
      </c>
      <c r="C40" s="11">
        <v>2</v>
      </c>
      <c r="D40" s="12" t="s">
        <v>79</v>
      </c>
      <c r="E40" s="11" t="s">
        <v>10</v>
      </c>
      <c r="F40" s="11" t="s">
        <v>11</v>
      </c>
      <c r="G40" s="20" t="s">
        <v>134</v>
      </c>
      <c r="H40" s="14"/>
    </row>
    <row r="41" spans="1:8" ht="60.75" thickBot="1" x14ac:dyDescent="0.3">
      <c r="A41" s="1" t="s">
        <v>80</v>
      </c>
      <c r="B41" s="15" t="s">
        <v>81</v>
      </c>
      <c r="C41" s="11">
        <v>4</v>
      </c>
      <c r="D41" s="18" t="s">
        <v>82</v>
      </c>
      <c r="E41" s="11" t="s">
        <v>10</v>
      </c>
      <c r="F41" s="11" t="s">
        <v>11</v>
      </c>
      <c r="G41" s="20" t="s">
        <v>134</v>
      </c>
      <c r="H41" s="14"/>
    </row>
    <row r="42" spans="1:8" ht="120.75" thickBot="1" x14ac:dyDescent="0.3">
      <c r="A42" s="1" t="s">
        <v>83</v>
      </c>
      <c r="B42" s="19" t="s">
        <v>84</v>
      </c>
      <c r="C42" s="11">
        <v>10</v>
      </c>
      <c r="D42" s="15" t="s">
        <v>129</v>
      </c>
      <c r="E42" s="11" t="s">
        <v>10</v>
      </c>
      <c r="F42" s="11" t="s">
        <v>11</v>
      </c>
      <c r="G42" s="20" t="s">
        <v>134</v>
      </c>
      <c r="H42" s="14"/>
    </row>
    <row r="43" spans="1:8" ht="75.75" thickBot="1" x14ac:dyDescent="0.3">
      <c r="A43" s="1" t="s">
        <v>85</v>
      </c>
      <c r="B43" s="17" t="s">
        <v>103</v>
      </c>
      <c r="C43" s="11">
        <v>5</v>
      </c>
      <c r="D43" s="17" t="s">
        <v>86</v>
      </c>
      <c r="E43" s="11">
        <v>100</v>
      </c>
      <c r="F43" s="11">
        <v>61</v>
      </c>
      <c r="G43" s="20" t="s">
        <v>135</v>
      </c>
      <c r="H43" s="30" t="s">
        <v>141</v>
      </c>
    </row>
    <row r="44" spans="1:8" ht="30.75" thickBot="1" x14ac:dyDescent="0.3">
      <c r="A44" s="1" t="s">
        <v>87</v>
      </c>
      <c r="B44" s="10" t="s">
        <v>88</v>
      </c>
      <c r="C44" s="11">
        <v>5</v>
      </c>
      <c r="D44" s="17" t="s">
        <v>89</v>
      </c>
      <c r="E44" s="11" t="s">
        <v>10</v>
      </c>
      <c r="F44" s="11" t="s">
        <v>11</v>
      </c>
      <c r="G44" s="20" t="s">
        <v>134</v>
      </c>
      <c r="H44" s="14"/>
    </row>
    <row r="45" spans="1:8" ht="15.75" thickBot="1" x14ac:dyDescent="0.3">
      <c r="A45" s="4"/>
      <c r="B45" s="21" t="s">
        <v>90</v>
      </c>
      <c r="C45" s="24">
        <v>51</v>
      </c>
      <c r="D45" s="5"/>
      <c r="E45" s="5"/>
      <c r="F45" s="5"/>
      <c r="G45" s="5"/>
      <c r="H45" s="5"/>
    </row>
    <row r="46" spans="1:8" ht="15.75" customHeight="1" thickBot="1" x14ac:dyDescent="0.3">
      <c r="A46" s="59" t="s">
        <v>91</v>
      </c>
      <c r="B46" s="59"/>
      <c r="C46" s="59"/>
      <c r="D46" s="59"/>
      <c r="E46" s="59"/>
      <c r="F46" s="59"/>
      <c r="G46" s="59"/>
      <c r="H46" s="59"/>
    </row>
    <row r="47" spans="1:8" ht="90.75" thickBot="1" x14ac:dyDescent="0.3">
      <c r="A47" s="1" t="s">
        <v>92</v>
      </c>
      <c r="B47" s="10" t="s">
        <v>93</v>
      </c>
      <c r="C47" s="11">
        <v>5</v>
      </c>
      <c r="D47" s="12" t="s">
        <v>130</v>
      </c>
      <c r="E47" s="31">
        <v>0.25</v>
      </c>
      <c r="F47" s="31">
        <v>0.06</v>
      </c>
      <c r="G47" s="20" t="s">
        <v>135</v>
      </c>
      <c r="H47" s="30" t="s">
        <v>140</v>
      </c>
    </row>
    <row r="48" spans="1:8" ht="45.75" thickBot="1" x14ac:dyDescent="0.3">
      <c r="A48" s="1" t="s">
        <v>94</v>
      </c>
      <c r="B48" s="10" t="s">
        <v>95</v>
      </c>
      <c r="C48" s="11">
        <v>5</v>
      </c>
      <c r="D48" s="12" t="s">
        <v>96</v>
      </c>
      <c r="E48" s="11" t="s">
        <v>10</v>
      </c>
      <c r="F48" s="11" t="s">
        <v>11</v>
      </c>
      <c r="G48" s="20" t="s">
        <v>134</v>
      </c>
      <c r="H48" s="14"/>
    </row>
    <row r="49" spans="1:8" ht="75.75" thickBot="1" x14ac:dyDescent="0.3">
      <c r="A49" s="1" t="s">
        <v>97</v>
      </c>
      <c r="B49" s="10" t="s">
        <v>98</v>
      </c>
      <c r="C49" s="11">
        <v>5</v>
      </c>
      <c r="D49" s="10" t="s">
        <v>131</v>
      </c>
      <c r="E49" s="11" t="s">
        <v>10</v>
      </c>
      <c r="F49" s="11" t="s">
        <v>11</v>
      </c>
      <c r="G49" s="20" t="s">
        <v>134</v>
      </c>
      <c r="H49" s="14"/>
    </row>
    <row r="50" spans="1:8" ht="15.75" thickBot="1" x14ac:dyDescent="0.3">
      <c r="A50" s="4"/>
      <c r="B50" s="21" t="s">
        <v>99</v>
      </c>
      <c r="C50" s="24">
        <v>15</v>
      </c>
      <c r="D50" s="5"/>
      <c r="E50" s="5"/>
      <c r="F50" s="5"/>
      <c r="G50" s="5"/>
      <c r="H50" s="5"/>
    </row>
    <row r="51" spans="1:8" ht="15.75" thickBot="1" x14ac:dyDescent="0.3">
      <c r="A51" s="6"/>
      <c r="B51" s="22" t="s">
        <v>100</v>
      </c>
      <c r="C51" s="23">
        <v>163</v>
      </c>
      <c r="D51" s="7"/>
      <c r="E51" s="8"/>
      <c r="F51" s="8"/>
      <c r="G51" s="8"/>
      <c r="H51" s="8"/>
    </row>
  </sheetData>
  <mergeCells count="3">
    <mergeCell ref="A2:H2"/>
    <mergeCell ref="A28:H28"/>
    <mergeCell ref="A46:H46"/>
  </mergeCells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view="pageBreakPreview" topLeftCell="A43" zoomScale="85" zoomScaleNormal="100" zoomScaleSheetLayoutView="85" workbookViewId="0">
      <selection activeCell="D6" sqref="D6"/>
    </sheetView>
  </sheetViews>
  <sheetFormatPr defaultColWidth="9.140625" defaultRowHeight="15" x14ac:dyDescent="0.25"/>
  <cols>
    <col min="1" max="1" width="9.140625" style="33"/>
    <col min="2" max="2" width="59.140625" style="34" customWidth="1"/>
    <col min="3" max="3" width="16.28515625" style="34" customWidth="1"/>
    <col min="4" max="4" width="41.140625" style="34" customWidth="1"/>
    <col min="5" max="5" width="30.42578125" style="34" customWidth="1"/>
    <col min="6" max="16384" width="9.140625" style="34"/>
  </cols>
  <sheetData>
    <row r="1" spans="1:6" thickBot="1" x14ac:dyDescent="0.4"/>
    <row r="2" spans="1:6" ht="45.75" customHeight="1" thickBot="1" x14ac:dyDescent="0.3">
      <c r="A2" s="64" t="s">
        <v>142</v>
      </c>
      <c r="B2" s="64"/>
      <c r="C2" s="65" t="s">
        <v>143</v>
      </c>
      <c r="D2" s="65"/>
      <c r="E2" s="65"/>
      <c r="F2" s="65"/>
    </row>
    <row r="3" spans="1:6" thickBot="1" x14ac:dyDescent="0.4"/>
    <row r="4" spans="1:6" ht="30.75" thickBot="1" x14ac:dyDescent="0.3">
      <c r="A4" s="35" t="s">
        <v>0</v>
      </c>
      <c r="B4" s="35" t="s">
        <v>1</v>
      </c>
      <c r="C4" s="36" t="s">
        <v>136</v>
      </c>
      <c r="D4" s="36" t="s">
        <v>137</v>
      </c>
      <c r="E4" s="36" t="s">
        <v>132</v>
      </c>
      <c r="F4" s="36" t="s">
        <v>139</v>
      </c>
    </row>
    <row r="5" spans="1:6" ht="15.75" customHeight="1" thickBot="1" x14ac:dyDescent="0.3">
      <c r="A5" s="60" t="s">
        <v>6</v>
      </c>
      <c r="B5" s="60"/>
      <c r="C5" s="60"/>
      <c r="D5" s="60"/>
      <c r="E5" s="60"/>
      <c r="F5" s="60"/>
    </row>
    <row r="6" spans="1:6" ht="45.75" thickBot="1" x14ac:dyDescent="0.3">
      <c r="A6" s="37" t="s">
        <v>7</v>
      </c>
      <c r="B6" s="57" t="s">
        <v>8</v>
      </c>
      <c r="C6" s="29" t="s">
        <v>144</v>
      </c>
      <c r="D6" s="29" t="s">
        <v>145</v>
      </c>
      <c r="E6" s="29"/>
      <c r="F6" s="38">
        <f>IF(C6="Да",'Справочная информация'!C3,0)</f>
        <v>5</v>
      </c>
    </row>
    <row r="7" spans="1:6" ht="60.75" thickBot="1" x14ac:dyDescent="0.3">
      <c r="A7" s="39" t="s">
        <v>12</v>
      </c>
      <c r="B7" s="47" t="s">
        <v>13</v>
      </c>
      <c r="C7" s="41"/>
      <c r="D7" s="41"/>
      <c r="E7" s="41"/>
      <c r="F7" s="38">
        <f>MAX(F8:F10)</f>
        <v>3</v>
      </c>
    </row>
    <row r="8" spans="1:6" ht="30.75" thickBot="1" x14ac:dyDescent="0.3">
      <c r="A8" s="42" t="s">
        <v>104</v>
      </c>
      <c r="B8" s="43" t="s">
        <v>14</v>
      </c>
      <c r="C8" s="29" t="s">
        <v>159</v>
      </c>
      <c r="D8" s="28"/>
      <c r="E8" s="28"/>
      <c r="F8" s="56">
        <f>IF(C8="Да",'Справочная информация'!C5,0)</f>
        <v>0</v>
      </c>
    </row>
    <row r="9" spans="1:6" ht="30.75" thickBot="1" x14ac:dyDescent="0.3">
      <c r="A9" s="42" t="s">
        <v>105</v>
      </c>
      <c r="B9" s="43" t="s">
        <v>16</v>
      </c>
      <c r="C9" s="29" t="s">
        <v>159</v>
      </c>
      <c r="D9" s="28"/>
      <c r="E9" s="28"/>
      <c r="F9" s="56">
        <f>IF(C9="Да",'Справочная информация'!C6,0)</f>
        <v>0</v>
      </c>
    </row>
    <row r="10" spans="1:6" ht="38.25" thickBot="1" x14ac:dyDescent="0.3">
      <c r="A10" s="42" t="s">
        <v>106</v>
      </c>
      <c r="B10" s="43" t="s">
        <v>18</v>
      </c>
      <c r="C10" s="29" t="s">
        <v>144</v>
      </c>
      <c r="D10" s="28" t="s">
        <v>163</v>
      </c>
      <c r="E10" s="28"/>
      <c r="F10" s="56">
        <f>IF(C10="Да",'Справочная информация'!C7,0)</f>
        <v>3</v>
      </c>
    </row>
    <row r="11" spans="1:6" ht="45.75" thickBot="1" x14ac:dyDescent="0.3">
      <c r="A11" s="39" t="s">
        <v>20</v>
      </c>
      <c r="B11" s="47" t="s">
        <v>21</v>
      </c>
      <c r="C11" s="41"/>
      <c r="D11" s="41"/>
      <c r="E11" s="41"/>
      <c r="F11" s="38">
        <f>MAX(F12:F13)</f>
        <v>4</v>
      </c>
    </row>
    <row r="12" spans="1:6" ht="38.25" thickBot="1" x14ac:dyDescent="0.3">
      <c r="A12" s="42" t="s">
        <v>107</v>
      </c>
      <c r="B12" s="43" t="s">
        <v>16</v>
      </c>
      <c r="C12" s="28" t="s">
        <v>144</v>
      </c>
      <c r="D12" s="28" t="s">
        <v>164</v>
      </c>
      <c r="E12" s="28"/>
      <c r="F12" s="56">
        <f>IF(C12="Да",'Справочная информация'!C9,0)</f>
        <v>4</v>
      </c>
    </row>
    <row r="13" spans="1:6" ht="38.25" thickBot="1" x14ac:dyDescent="0.3">
      <c r="A13" s="42" t="s">
        <v>108</v>
      </c>
      <c r="B13" s="43" t="s">
        <v>18</v>
      </c>
      <c r="C13" s="28" t="s">
        <v>144</v>
      </c>
      <c r="D13" s="28" t="s">
        <v>164</v>
      </c>
      <c r="E13" s="28"/>
      <c r="F13" s="56">
        <f>IF(C13="Да",'Справочная информация'!C10,0)</f>
        <v>3</v>
      </c>
    </row>
    <row r="14" spans="1:6" ht="60.75" thickBot="1" x14ac:dyDescent="0.3">
      <c r="A14" s="39" t="s">
        <v>24</v>
      </c>
      <c r="B14" s="47" t="s">
        <v>25</v>
      </c>
      <c r="C14" s="32">
        <v>0.46</v>
      </c>
      <c r="D14" s="28" t="s">
        <v>165</v>
      </c>
      <c r="E14" s="28"/>
      <c r="F14" s="38">
        <f>'Справочная информация'!C11*IF('Для заполнения'!C14&gt;='Справочная информация'!E11,1,IF('Для заполнения'!C14&lt;='Справочная информация'!F11,0,('Для заполнения'!C14-'Справочная информация'!F11)/('Справочная информация'!E11-'Справочная информация'!F11)))</f>
        <v>5</v>
      </c>
    </row>
    <row r="15" spans="1:6" ht="75.75" thickBot="1" x14ac:dyDescent="0.3">
      <c r="A15" s="39" t="s">
        <v>26</v>
      </c>
      <c r="B15" s="47" t="s">
        <v>27</v>
      </c>
      <c r="C15" s="32">
        <v>0.18</v>
      </c>
      <c r="D15" s="28" t="s">
        <v>150</v>
      </c>
      <c r="E15" s="28"/>
      <c r="F15" s="38">
        <f>'Справочная информация'!C12*IF('Для заполнения'!C15&gt;='Справочная информация'!E12,1,IF('Для заполнения'!C15&lt;='Справочная информация'!F12,0,('Для заполнения'!C15-'Справочная информация'!F12)/('Справочная информация'!E12-'Справочная информация'!F12)))</f>
        <v>10</v>
      </c>
    </row>
    <row r="16" spans="1:6" ht="105.75" thickBot="1" x14ac:dyDescent="0.3">
      <c r="A16" s="39" t="s">
        <v>28</v>
      </c>
      <c r="B16" s="47" t="s">
        <v>29</v>
      </c>
      <c r="C16" s="32">
        <v>0.93</v>
      </c>
      <c r="D16" s="28" t="s">
        <v>151</v>
      </c>
      <c r="E16" s="28"/>
      <c r="F16" s="38">
        <f>'Справочная информация'!C13*IF('Для заполнения'!C16&gt;='Справочная информация'!E13,1,IF('Для заполнения'!C16&lt;='Справочная информация'!F13,0,('Для заполнения'!C16-'Справочная информация'!F13)/('Справочная информация'!E13-'Справочная информация'!F13)))</f>
        <v>11.500000000000002</v>
      </c>
    </row>
    <row r="17" spans="1:6" ht="45.75" thickBot="1" x14ac:dyDescent="0.3">
      <c r="A17" s="39" t="s">
        <v>30</v>
      </c>
      <c r="B17" s="40" t="s">
        <v>31</v>
      </c>
      <c r="C17" s="32">
        <v>7.0000000000000007E-2</v>
      </c>
      <c r="D17" s="28" t="s">
        <v>152</v>
      </c>
      <c r="E17" s="28"/>
      <c r="F17" s="38">
        <f>'Справочная информация'!C14*IF('Для заполнения'!C17&gt;='Справочная информация'!E14,1,IF('Для заполнения'!C17&lt;='Справочная информация'!F14,0,('Для заполнения'!C17-'Справочная информация'!F14)/('Справочная информация'!E14-'Справочная информация'!F14)))</f>
        <v>0.40000000000000008</v>
      </c>
    </row>
    <row r="18" spans="1:6" ht="180.75" thickBot="1" x14ac:dyDescent="0.3">
      <c r="A18" s="39" t="s">
        <v>32</v>
      </c>
      <c r="B18" s="47" t="s">
        <v>33</v>
      </c>
      <c r="C18" s="32">
        <v>0.14000000000000001</v>
      </c>
      <c r="D18" s="28" t="s">
        <v>154</v>
      </c>
      <c r="E18" s="28"/>
      <c r="F18" s="38">
        <f>'Справочная информация'!C15*IF('Для заполнения'!C18&gt;='Справочная информация'!E15,1,IF('Для заполнения'!C18&lt;='Справочная информация'!F15,0,('Для заполнения'!C18-'Справочная информация'!F15)/('Справочная информация'!E15-'Справочная информация'!F15)))</f>
        <v>10</v>
      </c>
    </row>
    <row r="19" spans="1:6" ht="120.75" thickBot="1" x14ac:dyDescent="0.3">
      <c r="A19" s="39" t="s">
        <v>34</v>
      </c>
      <c r="B19" s="44" t="s">
        <v>35</v>
      </c>
      <c r="C19" s="28" t="s">
        <v>144</v>
      </c>
      <c r="D19" s="28" t="s">
        <v>153</v>
      </c>
      <c r="E19" s="28"/>
      <c r="F19" s="38">
        <f>IF(C19="Да",'Справочная информация'!C16,0)</f>
        <v>10</v>
      </c>
    </row>
    <row r="20" spans="1:6" ht="38.25" thickBot="1" x14ac:dyDescent="0.3">
      <c r="A20" s="39" t="s">
        <v>36</v>
      </c>
      <c r="B20" s="40" t="s">
        <v>37</v>
      </c>
      <c r="C20" s="28" t="s">
        <v>144</v>
      </c>
      <c r="D20" s="28" t="s">
        <v>155</v>
      </c>
      <c r="E20" s="28"/>
      <c r="F20" s="38">
        <f>IF(C20="Да",'Справочная информация'!C17,0)</f>
        <v>15</v>
      </c>
    </row>
    <row r="21" spans="1:6" ht="30.75" thickBot="1" x14ac:dyDescent="0.3">
      <c r="A21" s="39" t="s">
        <v>39</v>
      </c>
      <c r="B21" s="45" t="s">
        <v>40</v>
      </c>
      <c r="C21" s="41"/>
      <c r="D21" s="41"/>
      <c r="E21" s="41"/>
      <c r="F21" s="38">
        <f>MAX(F22:F24)</f>
        <v>3</v>
      </c>
    </row>
    <row r="22" spans="1:6" ht="38.25" thickBot="1" x14ac:dyDescent="0.3">
      <c r="A22" s="46" t="s">
        <v>109</v>
      </c>
      <c r="B22" s="43" t="s">
        <v>41</v>
      </c>
      <c r="C22" s="28" t="s">
        <v>144</v>
      </c>
      <c r="D22" s="28" t="s">
        <v>156</v>
      </c>
      <c r="E22" s="28"/>
      <c r="F22" s="56">
        <f>IF(C22="Да",'Справочная информация'!C19,0)</f>
        <v>3</v>
      </c>
    </row>
    <row r="23" spans="1:6" ht="38.25" thickBot="1" x14ac:dyDescent="0.3">
      <c r="A23" s="46" t="s">
        <v>110</v>
      </c>
      <c r="B23" s="43" t="s">
        <v>43</v>
      </c>
      <c r="C23" s="28" t="s">
        <v>144</v>
      </c>
      <c r="D23" s="28" t="s">
        <v>156</v>
      </c>
      <c r="E23" s="28"/>
      <c r="F23" s="56">
        <f>IF(C23="Да",'Справочная информация'!C20,0)</f>
        <v>2</v>
      </c>
    </row>
    <row r="24" spans="1:6" ht="38.25" thickBot="1" x14ac:dyDescent="0.3">
      <c r="A24" s="46" t="s">
        <v>111</v>
      </c>
      <c r="B24" s="43" t="s">
        <v>45</v>
      </c>
      <c r="C24" s="28" t="s">
        <v>144</v>
      </c>
      <c r="D24" s="28" t="s">
        <v>156</v>
      </c>
      <c r="E24" s="28"/>
      <c r="F24" s="56">
        <f>IF(C24="Да",'Справочная информация'!C21,0)</f>
        <v>1</v>
      </c>
    </row>
    <row r="25" spans="1:6" ht="45.75" thickBot="1" x14ac:dyDescent="0.3">
      <c r="A25" s="39" t="s">
        <v>47</v>
      </c>
      <c r="B25" s="40" t="s">
        <v>48</v>
      </c>
      <c r="C25" s="41"/>
      <c r="D25" s="41"/>
      <c r="E25" s="41"/>
      <c r="F25" s="38">
        <f>MAX(F26:F28)</f>
        <v>5</v>
      </c>
    </row>
    <row r="26" spans="1:6" ht="19.5" thickBot="1" x14ac:dyDescent="0.3">
      <c r="A26" s="46" t="s">
        <v>112</v>
      </c>
      <c r="B26" s="43" t="s">
        <v>49</v>
      </c>
      <c r="C26" s="28" t="s">
        <v>159</v>
      </c>
      <c r="D26" s="28"/>
      <c r="E26" s="28"/>
      <c r="F26" s="56">
        <f>IF(C26="Да",'Справочная информация'!C23,0)</f>
        <v>0</v>
      </c>
    </row>
    <row r="27" spans="1:6" ht="19.5" thickBot="1" x14ac:dyDescent="0.3">
      <c r="A27" s="46" t="s">
        <v>113</v>
      </c>
      <c r="B27" s="43" t="s">
        <v>51</v>
      </c>
      <c r="C27" s="28" t="s">
        <v>159</v>
      </c>
      <c r="D27" s="28"/>
      <c r="E27" s="28"/>
      <c r="F27" s="56">
        <f>IF(C27="Да",'Справочная информация'!C24,0)</f>
        <v>0</v>
      </c>
    </row>
    <row r="28" spans="1:6" ht="38.25" thickBot="1" x14ac:dyDescent="0.3">
      <c r="A28" s="46" t="s">
        <v>114</v>
      </c>
      <c r="B28" s="43" t="s">
        <v>53</v>
      </c>
      <c r="C28" s="28" t="s">
        <v>144</v>
      </c>
      <c r="D28" s="28" t="s">
        <v>166</v>
      </c>
      <c r="E28" s="28"/>
      <c r="F28" s="56">
        <f>IF(C28="Да",'Справочная информация'!C25,0)</f>
        <v>5</v>
      </c>
    </row>
    <row r="29" spans="1:6" ht="38.25" thickBot="1" x14ac:dyDescent="0.3">
      <c r="A29" s="39" t="s">
        <v>54</v>
      </c>
      <c r="B29" s="47" t="s">
        <v>55</v>
      </c>
      <c r="C29" s="32">
        <v>0.67</v>
      </c>
      <c r="D29" s="28" t="s">
        <v>161</v>
      </c>
      <c r="E29" s="28"/>
      <c r="F29" s="38">
        <f>'Справочная информация'!C26*IF('Для заполнения'!C29&gt;='Справочная информация'!E26,1,IF('Для заполнения'!C29&lt;='Справочная информация'!F26,0,('Для заполнения'!C29-'Справочная информация'!F26)/('Справочная информация'!E26-'Справочная информация'!F26)))</f>
        <v>5</v>
      </c>
    </row>
    <row r="30" spans="1:6" ht="15.75" thickBot="1" x14ac:dyDescent="0.3">
      <c r="A30" s="48"/>
      <c r="B30" s="49" t="s">
        <v>56</v>
      </c>
      <c r="C30" s="50" t="s">
        <v>138</v>
      </c>
      <c r="D30" s="50" t="s">
        <v>138</v>
      </c>
      <c r="E30" s="50" t="s">
        <v>138</v>
      </c>
      <c r="F30" s="50">
        <f>F29+F25+F21+F20+F19+F18+F17+F16+F15+F14+F11+F7+F6</f>
        <v>86.9</v>
      </c>
    </row>
    <row r="31" spans="1:6" ht="15.75" customHeight="1" thickBot="1" x14ac:dyDescent="0.3">
      <c r="A31" s="61" t="s">
        <v>57</v>
      </c>
      <c r="B31" s="62"/>
      <c r="C31" s="62"/>
      <c r="D31" s="62"/>
      <c r="E31" s="62"/>
      <c r="F31" s="63"/>
    </row>
    <row r="32" spans="1:6" ht="30.75" thickBot="1" x14ac:dyDescent="0.3">
      <c r="A32" s="39" t="s">
        <v>58</v>
      </c>
      <c r="B32" s="40" t="s">
        <v>59</v>
      </c>
      <c r="C32" s="41"/>
      <c r="D32" s="41"/>
      <c r="E32" s="41"/>
      <c r="F32" s="38">
        <f>MAX(F33:F35)</f>
        <v>6</v>
      </c>
    </row>
    <row r="33" spans="1:6" ht="38.25" thickBot="1" x14ac:dyDescent="0.3">
      <c r="A33" s="46" t="s">
        <v>115</v>
      </c>
      <c r="B33" s="43" t="s">
        <v>60</v>
      </c>
      <c r="C33" s="28" t="s">
        <v>144</v>
      </c>
      <c r="D33" s="28" t="s">
        <v>157</v>
      </c>
      <c r="E33" s="28"/>
      <c r="F33" s="56">
        <f>IF(C33="Да",'Справочная информация'!C30,0)</f>
        <v>6</v>
      </c>
    </row>
    <row r="34" spans="1:6" ht="38.25" thickBot="1" x14ac:dyDescent="0.3">
      <c r="A34" s="46" t="s">
        <v>116</v>
      </c>
      <c r="B34" s="43" t="s">
        <v>43</v>
      </c>
      <c r="C34" s="28" t="s">
        <v>144</v>
      </c>
      <c r="D34" s="58" t="s">
        <v>157</v>
      </c>
      <c r="E34" s="28"/>
      <c r="F34" s="56">
        <f>IF(C34="Да",'Справочная информация'!C31,0)</f>
        <v>5</v>
      </c>
    </row>
    <row r="35" spans="1:6" ht="38.25" thickBot="1" x14ac:dyDescent="0.3">
      <c r="A35" s="46" t="s">
        <v>117</v>
      </c>
      <c r="B35" s="43" t="s">
        <v>63</v>
      </c>
      <c r="C35" s="28" t="s">
        <v>144</v>
      </c>
      <c r="D35" s="58" t="s">
        <v>157</v>
      </c>
      <c r="E35" s="28"/>
      <c r="F35" s="56">
        <f>IF(C35="Да",'Справочная информация'!C32,0)</f>
        <v>4</v>
      </c>
    </row>
    <row r="36" spans="1:6" ht="38.25" thickBot="1" x14ac:dyDescent="0.3">
      <c r="A36" s="39" t="s">
        <v>65</v>
      </c>
      <c r="B36" s="40" t="s">
        <v>66</v>
      </c>
      <c r="C36" s="28" t="s">
        <v>144</v>
      </c>
      <c r="D36" s="28" t="s">
        <v>167</v>
      </c>
      <c r="E36" s="28"/>
      <c r="F36" s="38">
        <f>IF(C36="Да",'Справочная информация'!C33,0)</f>
        <v>4</v>
      </c>
    </row>
    <row r="37" spans="1:6" ht="45.75" thickBot="1" x14ac:dyDescent="0.3">
      <c r="A37" s="39" t="s">
        <v>118</v>
      </c>
      <c r="B37" s="44" t="s">
        <v>68</v>
      </c>
      <c r="C37" s="41"/>
      <c r="D37" s="41"/>
      <c r="E37" s="41"/>
      <c r="F37" s="38">
        <f>MAX(F38:F39)</f>
        <v>10</v>
      </c>
    </row>
    <row r="38" spans="1:6" ht="19.5" thickBot="1" x14ac:dyDescent="0.3">
      <c r="A38" s="46" t="s">
        <v>119</v>
      </c>
      <c r="B38" s="43" t="s">
        <v>69</v>
      </c>
      <c r="C38" s="28" t="s">
        <v>159</v>
      </c>
      <c r="D38" s="28"/>
      <c r="E38" s="28"/>
      <c r="F38" s="56">
        <f>IF(C38="Да",'Справочная информация'!C35,0)</f>
        <v>0</v>
      </c>
    </row>
    <row r="39" spans="1:6" ht="38.25" thickBot="1" x14ac:dyDescent="0.3">
      <c r="A39" s="46" t="s">
        <v>70</v>
      </c>
      <c r="B39" s="43" t="s">
        <v>71</v>
      </c>
      <c r="C39" s="28" t="s">
        <v>144</v>
      </c>
      <c r="D39" s="28" t="s">
        <v>158</v>
      </c>
      <c r="E39" s="28"/>
      <c r="F39" s="56">
        <f>IF(C39="Да",'Справочная информация'!C36,0)</f>
        <v>10</v>
      </c>
    </row>
    <row r="40" spans="1:6" ht="90.75" thickBot="1" x14ac:dyDescent="0.3">
      <c r="A40" s="39" t="s">
        <v>72</v>
      </c>
      <c r="B40" s="44" t="s">
        <v>73</v>
      </c>
      <c r="C40" s="28" t="s">
        <v>144</v>
      </c>
      <c r="D40" s="28" t="s">
        <v>168</v>
      </c>
      <c r="E40" s="28"/>
      <c r="F40" s="38">
        <f>IF(C40="Да",'Справочная информация'!C37,0)</f>
        <v>4</v>
      </c>
    </row>
    <row r="41" spans="1:6" ht="45.75" thickBot="1" x14ac:dyDescent="0.3">
      <c r="A41" s="39" t="s">
        <v>75</v>
      </c>
      <c r="B41" s="40" t="s">
        <v>76</v>
      </c>
      <c r="C41" s="41"/>
      <c r="D41" s="41"/>
      <c r="E41" s="41"/>
      <c r="F41" s="38">
        <f>MAX(F42:F43)</f>
        <v>3</v>
      </c>
    </row>
    <row r="42" spans="1:6" ht="38.25" thickBot="1" x14ac:dyDescent="0.3">
      <c r="A42" s="46" t="s">
        <v>120</v>
      </c>
      <c r="B42" s="43" t="s">
        <v>77</v>
      </c>
      <c r="C42" s="28" t="s">
        <v>144</v>
      </c>
      <c r="D42" s="28" t="s">
        <v>146</v>
      </c>
      <c r="E42" s="28"/>
      <c r="F42" s="56">
        <f>IF(C42="Да",'Справочная информация'!C39,0)</f>
        <v>3</v>
      </c>
    </row>
    <row r="43" spans="1:6" ht="38.25" thickBot="1" x14ac:dyDescent="0.3">
      <c r="A43" s="46" t="s">
        <v>121</v>
      </c>
      <c r="B43" s="43" t="s">
        <v>78</v>
      </c>
      <c r="C43" s="28" t="s">
        <v>144</v>
      </c>
      <c r="D43" s="28" t="s">
        <v>146</v>
      </c>
      <c r="E43" s="28"/>
      <c r="F43" s="56">
        <f>IF(C43="Да",'Справочная информация'!C40,0)</f>
        <v>2</v>
      </c>
    </row>
    <row r="44" spans="1:6" ht="45.75" thickBot="1" x14ac:dyDescent="0.3">
      <c r="A44" s="39" t="s">
        <v>80</v>
      </c>
      <c r="B44" s="44" t="s">
        <v>81</v>
      </c>
      <c r="C44" s="28" t="s">
        <v>144</v>
      </c>
      <c r="D44" s="28" t="s">
        <v>169</v>
      </c>
      <c r="E44" s="28"/>
      <c r="F44" s="38">
        <f>IF(C44="Да",'Справочная информация'!C41,0)</f>
        <v>4</v>
      </c>
    </row>
    <row r="45" spans="1:6" ht="60.75" thickBot="1" x14ac:dyDescent="0.3">
      <c r="A45" s="39" t="s">
        <v>83</v>
      </c>
      <c r="B45" s="45" t="s">
        <v>84</v>
      </c>
      <c r="C45" s="28" t="s">
        <v>144</v>
      </c>
      <c r="D45" s="28" t="s">
        <v>162</v>
      </c>
      <c r="E45" s="28"/>
      <c r="F45" s="38">
        <f>IF(C45="Да",'Справочная информация'!C42,0)</f>
        <v>10</v>
      </c>
    </row>
    <row r="46" spans="1:6" ht="45.75" thickBot="1" x14ac:dyDescent="0.3">
      <c r="A46" s="39" t="s">
        <v>85</v>
      </c>
      <c r="B46" s="47" t="s">
        <v>103</v>
      </c>
      <c r="C46" s="28">
        <v>90.86</v>
      </c>
      <c r="D46" s="28" t="s">
        <v>147</v>
      </c>
      <c r="E46" s="28"/>
      <c r="F46" s="38">
        <f>'Справочная информация'!C43*IF('Для заполнения'!C46&gt;='Справочная информация'!E43,1,IF('Для заполнения'!C46&lt;='Справочная информация'!F43,0,('Для заполнения'!C46-'Справочная информация'!F43)/('Справочная информация'!E43-'Справочная информация'!F43)))</f>
        <v>3.8282051282051284</v>
      </c>
    </row>
    <row r="47" spans="1:6" ht="38.25" thickBot="1" x14ac:dyDescent="0.3">
      <c r="A47" s="39" t="s">
        <v>87</v>
      </c>
      <c r="B47" s="47" t="s">
        <v>88</v>
      </c>
      <c r="C47" s="28" t="s">
        <v>144</v>
      </c>
      <c r="D47" s="28" t="s">
        <v>160</v>
      </c>
      <c r="E47" s="28"/>
      <c r="F47" s="38">
        <f>IF(C47="Да",'Справочная информация'!C44,0)</f>
        <v>5</v>
      </c>
    </row>
    <row r="48" spans="1:6" ht="15.75" thickBot="1" x14ac:dyDescent="0.3">
      <c r="A48" s="51"/>
      <c r="B48" s="52" t="s">
        <v>90</v>
      </c>
      <c r="C48" s="50" t="s">
        <v>138</v>
      </c>
      <c r="D48" s="50" t="s">
        <v>138</v>
      </c>
      <c r="E48" s="50" t="s">
        <v>138</v>
      </c>
      <c r="F48" s="50">
        <f>F47+F46+F45+F44+F41+F40+F37+F36+F32</f>
        <v>49.828205128205127</v>
      </c>
    </row>
    <row r="49" spans="1:6" ht="15.75" customHeight="1" thickBot="1" x14ac:dyDescent="0.3">
      <c r="A49" s="61" t="s">
        <v>91</v>
      </c>
      <c r="B49" s="62"/>
      <c r="C49" s="62"/>
      <c r="D49" s="62"/>
      <c r="E49" s="62"/>
      <c r="F49" s="63"/>
    </row>
    <row r="50" spans="1:6" ht="45.75" thickBot="1" x14ac:dyDescent="0.3">
      <c r="A50" s="39" t="s">
        <v>92</v>
      </c>
      <c r="B50" s="47" t="s">
        <v>93</v>
      </c>
      <c r="C50" s="32">
        <v>0.19</v>
      </c>
      <c r="D50" s="28" t="s">
        <v>148</v>
      </c>
      <c r="E50" s="28"/>
      <c r="F50" s="38">
        <f>'Справочная информация'!C47*IF('Для заполнения'!C50&gt;='Справочная информация'!E47,1,IF('Для заполнения'!C50&lt;='Справочная информация'!F47,0,('Для заполнения'!C50-'Справочная информация'!F47)/('Справочная информация'!E47-'Справочная информация'!F47)))</f>
        <v>3.4210526315789473</v>
      </c>
    </row>
    <row r="51" spans="1:6" ht="38.25" thickBot="1" x14ac:dyDescent="0.3">
      <c r="A51" s="39" t="s">
        <v>94</v>
      </c>
      <c r="B51" s="47" t="s">
        <v>95</v>
      </c>
      <c r="C51" s="28" t="s">
        <v>144</v>
      </c>
      <c r="D51" s="28" t="s">
        <v>148</v>
      </c>
      <c r="E51" s="28"/>
      <c r="F51" s="38">
        <f>IF(C51="Да",'Справочная информация'!C48,0)</f>
        <v>5</v>
      </c>
    </row>
    <row r="52" spans="1:6" ht="45.75" thickBot="1" x14ac:dyDescent="0.3">
      <c r="A52" s="39" t="s">
        <v>97</v>
      </c>
      <c r="B52" s="47" t="s">
        <v>98</v>
      </c>
      <c r="C52" s="28" t="s">
        <v>144</v>
      </c>
      <c r="D52" s="28" t="s">
        <v>149</v>
      </c>
      <c r="E52" s="28"/>
      <c r="F52" s="38">
        <f>IF(C52="Да",'Справочная информация'!C49,0)</f>
        <v>5</v>
      </c>
    </row>
    <row r="53" spans="1:6" ht="15.75" thickBot="1" x14ac:dyDescent="0.3">
      <c r="A53" s="48"/>
      <c r="B53" s="49" t="s">
        <v>99</v>
      </c>
      <c r="C53" s="50" t="s">
        <v>138</v>
      </c>
      <c r="D53" s="50" t="s">
        <v>138</v>
      </c>
      <c r="E53" s="50" t="s">
        <v>138</v>
      </c>
      <c r="F53" s="50">
        <f>SUM(F50:F52)</f>
        <v>13.421052631578947</v>
      </c>
    </row>
    <row r="54" spans="1:6" ht="15.75" thickBot="1" x14ac:dyDescent="0.3">
      <c r="A54" s="53"/>
      <c r="B54" s="54" t="s">
        <v>100</v>
      </c>
      <c r="C54" s="55" t="s">
        <v>138</v>
      </c>
      <c r="D54" s="55" t="s">
        <v>138</v>
      </c>
      <c r="E54" s="55" t="s">
        <v>138</v>
      </c>
      <c r="F54" s="55">
        <f>F53+F48+F30</f>
        <v>150.14925775978406</v>
      </c>
    </row>
  </sheetData>
  <sheetProtection algorithmName="SHA-512" hashValue="7P4WzjWOH7+TRFvFp7MM4BYOw0dsO4+WXZ1Id+CaI8ifw67Vss2/9qYbgCPdvBij5aXdahG+hnpxLXLZ3N09ww==" saltValue="VNbkaugHMt3q3iQvbGYcqg==" spinCount="100000" sheet="1" objects="1" scenarios="1"/>
  <mergeCells count="5">
    <mergeCell ref="A5:F5"/>
    <mergeCell ref="A49:F49"/>
    <mergeCell ref="A31:F31"/>
    <mergeCell ref="A2:B2"/>
    <mergeCell ref="C2:F2"/>
  </mergeCells>
  <conditionalFormatting sqref="C6:E6">
    <cfRule type="cellIs" dxfId="31" priority="33" operator="notEqual">
      <formula>""</formula>
    </cfRule>
    <cfRule type="cellIs" dxfId="30" priority="34" operator="equal">
      <formula>""</formula>
    </cfRule>
  </conditionalFormatting>
  <conditionalFormatting sqref="C8:C10">
    <cfRule type="cellIs" dxfId="29" priority="3" operator="notEqual">
      <formula>""</formula>
    </cfRule>
    <cfRule type="cellIs" dxfId="28" priority="4" operator="equal">
      <formula>""</formula>
    </cfRule>
  </conditionalFormatting>
  <conditionalFormatting sqref="D8:E10">
    <cfRule type="cellIs" dxfId="27" priority="29" operator="notEqual">
      <formula>""</formula>
    </cfRule>
    <cfRule type="cellIs" dxfId="26" priority="30" operator="equal">
      <formula>""</formula>
    </cfRule>
  </conditionalFormatting>
  <conditionalFormatting sqref="C12:E13">
    <cfRule type="cellIs" dxfId="25" priority="27" operator="notEqual">
      <formula>""</formula>
    </cfRule>
    <cfRule type="cellIs" dxfId="24" priority="28" operator="equal">
      <formula>""</formula>
    </cfRule>
  </conditionalFormatting>
  <conditionalFormatting sqref="C14:E16">
    <cfRule type="cellIs" dxfId="23" priority="25" operator="notEqual">
      <formula>""</formula>
    </cfRule>
    <cfRule type="cellIs" dxfId="22" priority="26" operator="equal">
      <formula>""</formula>
    </cfRule>
  </conditionalFormatting>
  <conditionalFormatting sqref="C17:E20">
    <cfRule type="cellIs" dxfId="21" priority="23" operator="notEqual">
      <formula>""</formula>
    </cfRule>
    <cfRule type="cellIs" dxfId="20" priority="24" operator="equal">
      <formula>""</formula>
    </cfRule>
  </conditionalFormatting>
  <conditionalFormatting sqref="C22:E24">
    <cfRule type="cellIs" dxfId="19" priority="21" operator="notEqual">
      <formula>""</formula>
    </cfRule>
    <cfRule type="cellIs" dxfId="18" priority="22" operator="equal">
      <formula>""</formula>
    </cfRule>
  </conditionalFormatting>
  <conditionalFormatting sqref="C26:E28">
    <cfRule type="cellIs" dxfId="17" priority="19" operator="notEqual">
      <formula>""</formula>
    </cfRule>
    <cfRule type="cellIs" dxfId="16" priority="20" operator="equal">
      <formula>""</formula>
    </cfRule>
  </conditionalFormatting>
  <conditionalFormatting sqref="C29:E29">
    <cfRule type="cellIs" dxfId="15" priority="17" operator="notEqual">
      <formula>""</formula>
    </cfRule>
    <cfRule type="cellIs" dxfId="14" priority="18" operator="equal">
      <formula>""</formula>
    </cfRule>
  </conditionalFormatting>
  <conditionalFormatting sqref="C33:E35">
    <cfRule type="cellIs" dxfId="13" priority="15" operator="notEqual">
      <formula>""</formula>
    </cfRule>
    <cfRule type="cellIs" dxfId="12" priority="16" operator="equal">
      <formula>""</formula>
    </cfRule>
  </conditionalFormatting>
  <conditionalFormatting sqref="C36:E36">
    <cfRule type="cellIs" dxfId="11" priority="13" operator="notEqual">
      <formula>""</formula>
    </cfRule>
    <cfRule type="cellIs" dxfId="10" priority="14" operator="equal">
      <formula>""</formula>
    </cfRule>
  </conditionalFormatting>
  <conditionalFormatting sqref="C38:E39">
    <cfRule type="cellIs" dxfId="9" priority="11" operator="notEqual">
      <formula>""</formula>
    </cfRule>
    <cfRule type="cellIs" dxfId="8" priority="12" operator="equal">
      <formula>""</formula>
    </cfRule>
  </conditionalFormatting>
  <conditionalFormatting sqref="C40:E40">
    <cfRule type="cellIs" dxfId="7" priority="9" operator="notEqual">
      <formula>""</formula>
    </cfRule>
    <cfRule type="cellIs" dxfId="6" priority="10" operator="equal">
      <formula>""</formula>
    </cfRule>
  </conditionalFormatting>
  <conditionalFormatting sqref="C42:E47">
    <cfRule type="cellIs" dxfId="5" priority="7" operator="notEqual">
      <formula>""</formula>
    </cfRule>
    <cfRule type="cellIs" dxfId="4" priority="8" operator="equal">
      <formula>""</formula>
    </cfRule>
  </conditionalFormatting>
  <conditionalFormatting sqref="C50:E52">
    <cfRule type="cellIs" dxfId="3" priority="5" operator="notEqual">
      <formula>""</formula>
    </cfRule>
    <cfRule type="cellIs" dxfId="2" priority="6" operator="equal">
      <formula>""</formula>
    </cfRule>
  </conditionalFormatting>
  <conditionalFormatting sqref="C2">
    <cfRule type="cellIs" dxfId="1" priority="1" operator="notEqual">
      <formula>""</formula>
    </cfRule>
    <cfRule type="cellIs" dxfId="0" priority="2" operator="equal">
      <formula>""</formula>
    </cfRule>
  </conditionalFormatting>
  <dataValidations xWindow="560" yWindow="605" count="4">
    <dataValidation type="list" allowBlank="1" showInputMessage="1" showErrorMessage="1" errorTitle="Неверный формат данных в ячейке" error="Выберите из списка Да или Нет" promptTitle="Выберите из списка:" prompt="Да_x000a_Нет" sqref="C6 C47 C42:C45 C38:C40 C33:C36 C26:C28 C22:C24 C19:C20 C12:C13 C8:C10">
      <formula1>"Да,Нет"</formula1>
    </dataValidation>
    <dataValidation type="list" allowBlank="1" showInputMessage="1" showErrorMessage="1" errorTitle="Неверный формат данных в ячейке" error="Выберите из списка Да или Нет" promptTitle="Выберите из списка" prompt="Да_x000a_Нет" sqref="C51:C52">
      <formula1>"Да,Нет"</formula1>
    </dataValidation>
    <dataValidation type="decimal" allowBlank="1" showInputMessage="1" showErrorMessage="1" errorTitle="Неверный формат данных в ячейке" error="Введите число от 0 до 100. Разделитель дробной части - запятая." promptTitle="Введите значение показателя:" prompt="Число от 0 до 100" sqref="C14:C18 C29 C46 C50">
      <formula1>0</formula1>
      <formula2>100</formula2>
    </dataValidation>
    <dataValidation allowBlank="1" showInputMessage="1" showErrorMessage="1" promptTitle="Название ОО:" prompt="Ведите полное название образовательной организации" sqref="C2:F2"/>
  </dataValidations>
  <pageMargins left="0.7" right="0.7" top="0.75" bottom="0.75" header="0.3" footer="0.3"/>
  <pageSetup paperSize="9" scale="50" orientation="portrait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Справочная информация</vt:lpstr>
      <vt:lpstr>Для заполнения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Шабанов</dc:creator>
  <cp:lastModifiedBy>Алла Александровна</cp:lastModifiedBy>
  <cp:lastPrinted>2022-10-25T09:24:05Z</cp:lastPrinted>
  <dcterms:created xsi:type="dcterms:W3CDTF">2021-07-26T11:47:13Z</dcterms:created>
  <dcterms:modified xsi:type="dcterms:W3CDTF">2022-10-25T09:24:06Z</dcterms:modified>
</cp:coreProperties>
</file>